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план " sheetId="1" r:id="rId1"/>
    <sheet name="стат" sheetId="2" r:id="rId2"/>
  </sheets>
  <definedNames>
    <definedName name="_xlnm._FilterDatabase" localSheetId="0" hidden="1">'план '!$E$1:$E$739</definedName>
    <definedName name="_xlnm.Print_Area" localSheetId="0">'план '!$A$1:$I$108</definedName>
    <definedName name="_xlnm.Print_Area" localSheetId="1">стат!$A$1:$O$15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2" l="1"/>
  <c r="G13" i="2"/>
  <c r="G12" i="2"/>
  <c r="G11" i="2"/>
  <c r="G10" i="2"/>
  <c r="G9" i="2"/>
  <c r="G8" i="2"/>
  <c r="G7" i="2"/>
  <c r="E14" i="2"/>
  <c r="E13" i="2"/>
  <c r="E12" i="2"/>
  <c r="E11" i="2"/>
  <c r="E10" i="2"/>
  <c r="E9" i="2"/>
  <c r="E8" i="2"/>
  <c r="E7" i="2"/>
  <c r="F14" i="2"/>
  <c r="D14" i="2"/>
  <c r="F13" i="2"/>
  <c r="D13" i="2"/>
  <c r="L12" i="2"/>
  <c r="F12" i="2"/>
  <c r="D12" i="2"/>
  <c r="F11" i="2"/>
  <c r="D11" i="2"/>
  <c r="F10" i="2"/>
  <c r="D10" i="2"/>
  <c r="D9" i="2"/>
  <c r="F9" i="2"/>
  <c r="D8" i="2"/>
  <c r="F7" i="2"/>
  <c r="D7" i="2"/>
  <c r="M12" i="2"/>
  <c r="K12" i="2"/>
  <c r="J12" i="2"/>
  <c r="L13" i="2"/>
  <c r="L14" i="2"/>
  <c r="J14" i="2"/>
  <c r="J13" i="2"/>
  <c r="L11" i="2"/>
  <c r="J11" i="2"/>
  <c r="L10" i="2"/>
  <c r="J10" i="2"/>
  <c r="L9" i="2"/>
  <c r="J9" i="2"/>
  <c r="L8" i="2"/>
  <c r="J8" i="2"/>
  <c r="L7" i="2"/>
  <c r="J7" i="2"/>
  <c r="M9" i="2"/>
  <c r="K14" i="2"/>
  <c r="K13" i="2"/>
  <c r="K9" i="2"/>
  <c r="M14" i="2"/>
  <c r="M13" i="2"/>
  <c r="M11" i="2"/>
  <c r="O11" i="2" s="1"/>
  <c r="M10" i="2"/>
  <c r="O10" i="2" s="1"/>
  <c r="M8" i="2"/>
  <c r="O8" i="2" s="1"/>
  <c r="M7" i="2"/>
  <c r="F8" i="2"/>
  <c r="I14" i="2" l="1"/>
  <c r="I12" i="2"/>
  <c r="N14" i="2"/>
  <c r="N13" i="2"/>
  <c r="N12" i="2"/>
  <c r="N11" i="2"/>
  <c r="N10" i="2"/>
  <c r="N9" i="2"/>
  <c r="L15" i="2"/>
  <c r="N8" i="2"/>
  <c r="N7" i="2"/>
  <c r="O14" i="2"/>
  <c r="I10" i="2"/>
  <c r="C10" i="2" s="1"/>
  <c r="O13" i="2"/>
  <c r="J15" i="2"/>
  <c r="K15" i="2"/>
  <c r="O9" i="2"/>
  <c r="O12" i="2"/>
  <c r="M15" i="2"/>
  <c r="O7" i="2"/>
  <c r="I8" i="2"/>
  <c r="C8" i="2" s="1"/>
  <c r="I13" i="2"/>
  <c r="I11" i="2"/>
  <c r="C11" i="2" s="1"/>
  <c r="E15" i="2"/>
  <c r="G15" i="2"/>
  <c r="I9" i="2"/>
  <c r="I7" i="2"/>
  <c r="H14" i="2"/>
  <c r="H13" i="2"/>
  <c r="H12" i="2"/>
  <c r="H11" i="2"/>
  <c r="H10" i="2"/>
  <c r="B10" i="2" s="1"/>
  <c r="H9" i="2"/>
  <c r="H8" i="2"/>
  <c r="F15" i="2"/>
  <c r="H7" i="2"/>
  <c r="D15" i="2"/>
  <c r="C14" i="2" l="1"/>
  <c r="C12" i="2"/>
  <c r="B11" i="2"/>
  <c r="B13" i="2"/>
  <c r="B14" i="2"/>
  <c r="B12" i="2"/>
  <c r="N15" i="2"/>
  <c r="B9" i="2"/>
  <c r="B8" i="2"/>
  <c r="C13" i="2"/>
  <c r="O15" i="2"/>
  <c r="C9" i="2"/>
  <c r="I15" i="2"/>
  <c r="C7" i="2"/>
  <c r="H15" i="2"/>
  <c r="B7" i="2"/>
  <c r="B15" i="2" l="1"/>
  <c r="C15" i="2"/>
</calcChain>
</file>

<file path=xl/sharedStrings.xml><?xml version="1.0" encoding="utf-8"?>
<sst xmlns="http://schemas.openxmlformats.org/spreadsheetml/2006/main" count="602" uniqueCount="321">
  <si>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</si>
  <si>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</si>
  <si>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</si>
  <si>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</si>
  <si>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</si>
  <si>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</si>
  <si>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</si>
  <si>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</si>
  <si>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</si>
  <si>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</si>
  <si>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</si>
  <si>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</si>
  <si>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</si>
  <si>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</si>
  <si>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</si>
  <si>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</si>
  <si>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</si>
  <si>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</si>
  <si>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</si>
  <si>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</si>
  <si>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</si>
  <si>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</si>
  <si>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</si>
  <si>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</si>
  <si>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</si>
  <si>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</si>
  <si>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</si>
  <si>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</si>
  <si>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</si>
  <si>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</si>
  <si>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</si>
  <si>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 xml:space="preserve">План мероприятий
Северо-Западного административного округа города Москвы
на период 19.04.2021-24.04.2021
</t>
  </si>
  <si>
    <t xml:space="preserve">Проведение тематических занятий по окружающему миру, знакомство с работой микроскопа.
Кружок «Мир вокруг нас» 
</t>
  </si>
  <si>
    <t>Викторина об уникальных обитателях нашей планеты.  Развитие памяти и внимательности участников. Мемориал «Обитатели планеты Земля» Викторина</t>
  </si>
  <si>
    <t>Обзорная экскурсия по рекреационной зоне ландшафтного заказника «Долина реки Сходни в Куркино» «Звон Машкинского ручья»</t>
  </si>
  <si>
    <t>Капля крови дарит жизнь
Гости мероприятия узнают, что такое донорство и кто такие доноры</t>
  </si>
  <si>
    <t>Отчетный концерт отдела «Музыкальный фольклор»</t>
  </si>
  <si>
    <t>ДШИ им. И.Ф. Стравинского
Митинская ул., д.47, корп.1</t>
  </si>
  <si>
    <t>Отчетный концерт отдела «Народные инструменты»</t>
  </si>
  <si>
    <t>ГБУК "КЦ "Митино"
Митинская ул., д.17, корп.4</t>
  </si>
  <si>
    <t>Онлайн</t>
  </si>
  <si>
    <t>Онлайн лекция по психологии «Как справиться с раздражением»</t>
  </si>
  <si>
    <t>Офлайн</t>
  </si>
  <si>
    <t>Общегородской субботник</t>
  </si>
  <si>
    <t>Экологический мастер-класс</t>
  </si>
  <si>
    <t>Мастер-класс по шахматам</t>
  </si>
  <si>
    <t>Кинофестиваль</t>
  </si>
  <si>
    <t>Брейн-ринг по английскому языку</t>
  </si>
  <si>
    <t>Конкурс чтецов «Этот день мы приближали как могли»</t>
  </si>
  <si>
    <t>Библиотека № 234
Габричевского ул. д. 8</t>
  </si>
  <si>
    <t>Детская библиотека №236
Набережная Б. ул. д.15</t>
  </si>
  <si>
    <t>Участие команды МО Строгино в окружных соревнованиях по городошному спорту среди детей и подростков в рамках комплексной Спартакиады «Московский двор – спортивный двор»</t>
  </si>
  <si>
    <t>Мастер-класс по комплексу упражнений на руки с гантелями</t>
  </si>
  <si>
    <t>Открытый урок по танцам, посвященный Международному Дню Матери-Земле</t>
  </si>
  <si>
    <t>Участие команды МО Строгино в окружных соревнованиях по комплексной эстафете «ГТО» среди детей и подростков в рамках комплексной Спартакиады «Московский двор – спортивный двор»</t>
  </si>
  <si>
    <t>Весенний чемпионат по мини-футболу среди команд "Клуба любителей футбола"</t>
  </si>
  <si>
    <t xml:space="preserve">Дворовая спортивная площадка                             ул. Таллинская 13-17 </t>
  </si>
  <si>
    <t>Участие команды МО Строгино в окружных соревнованиях по волейболу среди женщин (40 лет и старше) в рамках комплексной Спартакиады «Спорт для всех»</t>
  </si>
  <si>
    <t xml:space="preserve">Мастер-класс хоккейного клуба "Дружина" </t>
  </si>
  <si>
    <t xml:space="preserve">Ледовый комплекс "Сказка"                                ул. Крылатская, 18 </t>
  </si>
  <si>
    <t>Участие команды МО Строгино в окружных соревнованиях по волейболу среди мужчин (40 лет и старше) в рамках комплексной Спартакиады «Спорт для всех»</t>
  </si>
  <si>
    <t>Физкультурно - оздоровительное мероприятие «Спортивный выходной»</t>
  </si>
  <si>
    <t xml:space="preserve">22.04.2021 
16.00
</t>
  </si>
  <si>
    <t>Интерактивная программа, викторина, посвященные Международному Дню Земли</t>
  </si>
  <si>
    <t>Гагарин - жизнь в фотографии</t>
  </si>
  <si>
    <t>ГБУК г.Москвы «ЦБС СЗАО», Библиотека №243
ул. Академика Бочвара д. 3</t>
  </si>
  <si>
    <t>Квиз игра «Легенды рока»</t>
  </si>
  <si>
    <t>22.04.2021
14.00</t>
  </si>
  <si>
    <t>Квест по фильму «Покровские ворота»</t>
  </si>
  <si>
    <t>Онлайн встреча с юристом</t>
  </si>
  <si>
    <t xml:space="preserve">ГБУ ЦПСиД СЗАО
города Москвы
филиал «Берег детства»
ул. Большая Набережная, дом 25/1
</t>
  </si>
  <si>
    <t>23.04.2021
15.00</t>
  </si>
  <si>
    <t>Онлайн встреча с психологом Московской службы психологической помощи</t>
  </si>
  <si>
    <t>21.04.2021
15.00</t>
  </si>
  <si>
    <t>21.04.2021
16.00</t>
  </si>
  <si>
    <t>Онлайн - лекция врача-терапевта "Мочекаменная болезнь"</t>
  </si>
  <si>
    <t xml:space="preserve">Онлайн встреча с юрисконсультом </t>
  </si>
  <si>
    <t>Онлайн-концерт, посвященный Дню памяти погибших в радиационных авариях и катастрофах "Чернобыльская миля"</t>
  </si>
  <si>
    <t>22.04.2021
 18.30-19.30</t>
  </si>
  <si>
    <t>Психологический тренинг для подростков на командообразование</t>
  </si>
  <si>
    <t>20.04.2021
12.00</t>
  </si>
  <si>
    <t>Онлайн-мастер класс "Украшение к пасхе"</t>
  </si>
  <si>
    <t>Комплекс упражнений "Профилактика шейного остеохондроза"</t>
  </si>
  <si>
    <t>Онлайн встреча с юрисконсультом</t>
  </si>
  <si>
    <t>19.04.2021
12.00</t>
  </si>
  <si>
    <t xml:space="preserve">Онлайн-концерт "Звенит весенняя капель". У нас в гостях вокальный коллектив "Поющие сердца"
</t>
  </si>
  <si>
    <t>Акция "Цветы Победы!" для детей и подростков</t>
  </si>
  <si>
    <t>20.04.2021                           16.00</t>
  </si>
  <si>
    <t>20.04.2021                              14.00</t>
  </si>
  <si>
    <t>22.04.2021                              14.00</t>
  </si>
  <si>
    <t>22.04.2021                             16.00</t>
  </si>
  <si>
    <t>20.04.2021                            15.00</t>
  </si>
  <si>
    <t>21.04.2021                             15.00</t>
  </si>
  <si>
    <t>22.04.2021                            15.00</t>
  </si>
  <si>
    <t>22.04.2021                              15.00</t>
  </si>
  <si>
    <t>23.04.2021                              14.00</t>
  </si>
  <si>
    <t xml:space="preserve">20.04.2021                             12.00
</t>
  </si>
  <si>
    <t>20.04.2021                             12.00</t>
  </si>
  <si>
    <t>21.04.2021 
12.00</t>
  </si>
  <si>
    <t>21.04.2021                          19.00</t>
  </si>
  <si>
    <t>22.04.2021                               18.30</t>
  </si>
  <si>
    <t xml:space="preserve">22.04.2021                            11.00
</t>
  </si>
  <si>
    <t>23.04.2021                              12.00</t>
  </si>
  <si>
    <t>24.04.2021                           10.00</t>
  </si>
  <si>
    <t xml:space="preserve">24.04.2021                            12.00 </t>
  </si>
  <si>
    <t>20.04.2021                            13.30</t>
  </si>
  <si>
    <t>20.04.2021                            18.30</t>
  </si>
  <si>
    <t>21.04.2021                            16.00</t>
  </si>
  <si>
    <t>19.04.2021                            16.00</t>
  </si>
  <si>
    <t>21.04.2021                                 19.00</t>
  </si>
  <si>
    <t>22.04.2021                            11.00, 12.00</t>
  </si>
  <si>
    <t>24.04.2021                              09.00</t>
  </si>
  <si>
    <t>24.04.2021                            10.00</t>
  </si>
  <si>
    <t>24.04.2021                              10.00</t>
  </si>
  <si>
    <t>24.04.2021                                11.00</t>
  </si>
  <si>
    <t>25.04.2021                            09.00</t>
  </si>
  <si>
    <t>19.04.2021                              14.00</t>
  </si>
  <si>
    <t>ГБУ «ЦФКиС СЗАО г. Москвы» Администрация МО Строгино
Кудрявцева Д.А.
8 (991) 579 16 42</t>
  </si>
  <si>
    <t>15.02.2021                                     14.00</t>
  </si>
  <si>
    <t>Онлайн литературно-музыкальный вечер памяти «На афганской выжженной земле…»</t>
  </si>
  <si>
    <t>ГБУ ТЦСО «Тушино» филиал «Куркино»                                            Красная Ю.В.
 8-967-026-24-71</t>
  </si>
  <si>
    <t>Рубрика "Города. Золотое кольцо России" (Кострома)</t>
  </si>
  <si>
    <t>22.04.2021                                09.00</t>
  </si>
  <si>
    <t>22.02.2021                                 18.30</t>
  </si>
  <si>
    <t xml:space="preserve">24.04.2021
09.00 </t>
  </si>
  <si>
    <t>Рубрика о творчестве русских художников XVIII-XIX века "Художники России" (Владимир Маковский)</t>
  </si>
  <si>
    <t>Кинопоказ на объекте "Подводная лодка Б-396 "Новосибирский комсомолец" совместно с Киноконцерном "Мосфильм" ("Лунная радуга", 1983 г.)</t>
  </si>
  <si>
    <t xml:space="preserve">Эко- забег клуба Parkrun, в рамках проведения Общегородского субботника </t>
  </si>
  <si>
    <t>ГБУК г. Москвы "Клуб "Атом", ул.Маршала Тухачевского, д.20, стр.2</t>
  </si>
  <si>
    <t xml:space="preserve">Выставка ведущей творческой студии г.Москвы
«Изобразительная студия «Перспектива» и студии  рисования для малышей «Веселые кляксы»
«Космос глазами детей»
</t>
  </si>
  <si>
    <t xml:space="preserve">ГБУК г. Москвы "ДК "Берендей",
пр-т Маршала Жукова, д.76
</t>
  </si>
  <si>
    <t xml:space="preserve">Мероприятия
 общегородской мемориально-патронатной акции по уходу
за памятниками, мемориальными досками, памятными знаками и захоронениями  участников Великой Отечественной войны, военачальников, Героев Советского Союза и Российской Федерации, посвященной Дню Победы в Великой Отечественной войне 1941-1945 годов   </t>
  </si>
  <si>
    <t>Территория района Хорошево-Мневники города Москвы</t>
  </si>
  <si>
    <t>19.04.2021                               17.00</t>
  </si>
  <si>
    <t>20.04.2021                                  13.30</t>
  </si>
  <si>
    <t>22.04.2021                                                     15.30-17.30</t>
  </si>
  <si>
    <t xml:space="preserve">ГБОУ ДО ДТДМ "Хорошево". Маршала Тухачевского д. 20 корп 1 </t>
  </si>
  <si>
    <t>Музыкальный абонемент «Инструментальные транскрипции 19 – 20 века» - лекция – концерт в рамках литературно – музыкального клуба «Элегия»</t>
  </si>
  <si>
    <t>ГБУ ЦДМСИ «Крылья» ул.Живописная, д.3, к.1</t>
  </si>
  <si>
    <t>Открытое занятие студии радиовещания «Без пяти», посвященное Всемирному дню радиолюбителя</t>
  </si>
  <si>
    <t>Познавательная квест игра «Истоки русской письменности»</t>
  </si>
  <si>
    <t>Онлайн опрос «Славянская письменность»</t>
  </si>
  <si>
    <t>Официальный сайт и социальные сети ГБУК г. Москвы "ДК "Берендей"</t>
  </si>
  <si>
    <t>Праздничная программа клуба семейного чтения «Космический БукваROOM»</t>
  </si>
  <si>
    <t>Викторина «ABC!», посвященная Дню английского языка</t>
  </si>
  <si>
    <t>Серия видео уроков по английскому языку «English for kids»</t>
  </si>
  <si>
    <t>23.04.2021                                       18.00</t>
  </si>
  <si>
    <t>24.04.2021                              17.00</t>
  </si>
  <si>
    <t>24.05.2021                               12.00</t>
  </si>
  <si>
    <t>24.04.2021                                  14.00</t>
  </si>
  <si>
    <t>24.05.2021                                 17.00</t>
  </si>
  <si>
    <t>24.04.2021                               18.00</t>
  </si>
  <si>
    <t>25.04.2021                              11.00</t>
  </si>
  <si>
    <t>Мемориально-патронатная акция по уходу за памятниками, мемориальными досками, памятными знаками и захоронениями участников Великой Отечественной войны, посвященная Дню Победы</t>
  </si>
  <si>
    <t xml:space="preserve">Могила летчиков, погибших в период ВОВ, Алешкинский лес
Мемориал Героям Панфиловцам                                         ул.Героев Панфиловцев, д.12. корп.1
Памятный знак  (барельеф  и памятная доска)  Героя Советского Союза К.Я.Фомичевой,                                       ул. Фомичевой, д.1
(открытая площадка)
</t>
  </si>
  <si>
    <t>Мастер- класс по петанку</t>
  </si>
  <si>
    <t>23.04.2021                                                               18.00</t>
  </si>
  <si>
    <t xml:space="preserve">23.04.2021                                             16.00 
</t>
  </si>
  <si>
    <t>Спортивная площадка,                                    ул. Глаголева, д.10, к.2</t>
  </si>
  <si>
    <t>Организация и проведение спортивно-массового мероприятия: соревнования по футболу среди дворовых команд</t>
  </si>
  <si>
    <t>23.04.2021                              19.00</t>
  </si>
  <si>
    <t>23.04.2021                          14.00</t>
  </si>
  <si>
    <t xml:space="preserve">Подведение итогов Конкурса "Пасхальный сувенир"
</t>
  </si>
  <si>
    <t xml:space="preserve">22.04.2021 
16.30
</t>
  </si>
  <si>
    <t xml:space="preserve">Лекция, интерактивная программа, подготовленная ГБПБУ «Мосприрода» ,Викторина «Я познаю землю!», посвященные Дню Земли
</t>
  </si>
  <si>
    <t xml:space="preserve">Соревнования по футболу Кубок «Родины»                                                    </t>
  </si>
  <si>
    <t>ГБУ ТЦСО "Тушино" филиал "Куркино"
 http://tcso-tushino.ru/</t>
  </si>
  <si>
    <t>ГБУ ТЦСО "Тушино" филиал "Куркино" 
 Красная Ю.В.,                                     8 -967-026 24 71</t>
  </si>
  <si>
    <t xml:space="preserve">Тематических занятий, знакомство с окружающим миром.
Кружок «Юные натуралисты» 
</t>
  </si>
  <si>
    <t xml:space="preserve">ГПБУ «Мосприрода»
ул. Родионовская, д. 2
</t>
  </si>
  <si>
    <t xml:space="preserve">ГПБУ «Мосприрода»
Тимофеева М.В. 
8-499- 159 65 81
</t>
  </si>
  <si>
    <t>Лекция  «Чернобыль наша боль»
Мероприятие, посвященное Дню памяти погибших в радиационных авариях и катастрофах.</t>
  </si>
  <si>
    <t xml:space="preserve">ГБУ ЦПСиД СЗАО 
города Москвы                                                           Новикова Ю.В.
8-903-284 02 73
</t>
  </si>
  <si>
    <t xml:space="preserve">ГБУ ЦПСиД СЗАО 
города Москвы
филиал «Берег детства»
 ул. Соловьиная роща, д. 10
</t>
  </si>
  <si>
    <t xml:space="preserve">Тренинг «Жизнь прожить-не поле перейти!» Тема: Семь «Я» </t>
  </si>
  <si>
    <t>21.04.2021  
 16.00</t>
  </si>
  <si>
    <t xml:space="preserve">Мастер-класс по работе с природными материалами и вторсырьем.
Кружок «Природная мастерская» 
</t>
  </si>
  <si>
    <t xml:space="preserve">Мастер-класс, приуроченный Дню Земли. Изготовление открытки с использованием природных материалов или вторсырья.
«Открытка. Поздравление планете»    
</t>
  </si>
  <si>
    <t xml:space="preserve">Мастер-класс «Моя прекрасная планета», приуроченный Дню Земли. 
</t>
  </si>
  <si>
    <t>ГБУ ЦДМСИ "Крылья"
Вагнер Е.Е.                                                            8-495- 491-18-61</t>
  </si>
  <si>
    <t xml:space="preserve">ГБУ ЦДМСИ "Крылья"                                 https://ru-ru.facebook.com/GBUKrylya
https://vk.com/club_krylja
https://www.instagram.com/gbu_krylya/
</t>
  </si>
  <si>
    <t>19.04.2021                                   17.00</t>
  </si>
  <si>
    <t>Мастер-класс по изготовлению 
«Книжки-малышки», посвященный Дню российской полиграфии,
в рамках программы "АртХаус"</t>
  </si>
  <si>
    <t xml:space="preserve">ГБУ ЦПСиД СЗАО города Москвы,
филиал «Благополучие»
Пятницкое шоссе, д. 36
</t>
  </si>
  <si>
    <t xml:space="preserve">       ГБУ ЦПСиД СЗАО города Москвы,                                  Ковардина Т.В.                                                         8-967- 249 04 81   </t>
  </si>
  <si>
    <t>ГБУ ТЦСО "Щукино" филиал "Митино"
https://www.instagram.com/gbu_tcso_filial_mitino/</t>
  </si>
  <si>
    <t>ГБУ ТЦСО "Щукино" филиал "Митино"
Назарова Е.В.
8 -495- 530 62 02, доб.143</t>
  </si>
  <si>
    <t>ГБУК г.Москвы
"ЦБС СЗАО",                                                                                                                    Мухина Л.В.
8-495-794 23 95</t>
  </si>
  <si>
    <t xml:space="preserve">Ландшафтный парк Митино
http://mitino.bapark.ru/
</t>
  </si>
  <si>
    <t xml:space="preserve">ГАУК г. Москвы «ПКиО «Бабушкинский»,
Байбиков Руслан,
8-499-184-27-00
</t>
  </si>
  <si>
    <t>ГБУ ТЦСО "Щукино" филиал "Хорошево-Мневники",
https://us02web.zoom.us/j/88468181393?pwd=SWNhOC9HY1RHYVNUSVd0NFdSTElndz09</t>
  </si>
  <si>
    <t xml:space="preserve"> Библиотека №233
 3-й Митинский пер., д. 2</t>
  </si>
  <si>
    <t>Музыкальная разминка «Драйв», в рамках программы "Спорт-Style"</t>
  </si>
  <si>
    <t xml:space="preserve">       ГБУ ЦПСиД СЗАО города Москвы                                          Максимов М.И.                                                      8 -916-322 16 19
</t>
  </si>
  <si>
    <t>ДШИ им. И.Ф. Стравинского
Цветкова Л.Ю.
8 -495- 752 43 48</t>
  </si>
  <si>
    <t>Тематическое мероприятие "Зелёное чудо – Земля"</t>
  </si>
  <si>
    <t>ДШИ им. И.Ф. Стравинского
Антонова Ю.В.
8-495- 752 43 48</t>
  </si>
  <si>
    <r>
      <t xml:space="preserve">Лекция по русскому языку Неологизмы, устаревшие слова, фразеологизмы.
</t>
    </r>
    <r>
      <rPr>
        <sz val="14"/>
        <color theme="1"/>
        <rFont val="Times New Roman"/>
        <family val="1"/>
        <charset val="204"/>
      </rPr>
      <t xml:space="preserve">
</t>
    </r>
  </si>
  <si>
    <t>Библиотека №233
3-й Митинский пер., д. 2</t>
  </si>
  <si>
    <t>23.04.2021                                 16.00</t>
  </si>
  <si>
    <t>Мастерская художника "Уж верба вся пушистая!" в рамках программы "Art Хаус"</t>
  </si>
  <si>
    <t xml:space="preserve">      ГБУ ЦПСиД СЗАО города Москвы,                                      Мусатова Н.В                                                     8 -910- 442 56 18  </t>
  </si>
  <si>
    <t>Ландшафтный парк "Митино"
территория парка</t>
  </si>
  <si>
    <t xml:space="preserve">Ландшафтный парк "Митино"                                                                            Захаренков З.С. 
 8-499- 184 27 00
</t>
  </si>
  <si>
    <t xml:space="preserve">ГАУК г. Москвы «ПКиО «Бабушкинский»,
Байбиков Руслан
8-499-184-27-00
</t>
  </si>
  <si>
    <t>25.04.2021  
15.00</t>
  </si>
  <si>
    <t xml:space="preserve">Лекция"Маршрутом победителей.
Февраль-май 1945 года в Германии"
</t>
  </si>
  <si>
    <t>ГБУК "КЦ "Митино"Специалист
Воробьева Е.А.
8 -495- 794 05 06</t>
  </si>
  <si>
    <t>ГБУ ТЦСО "Тушино" филиал "Покровское-Стрешнево"
http://tcso-tushino.ru/</t>
  </si>
  <si>
    <t>ГБУ ТЦСО "Тушино" филиал "Покровское-Стрешнево"                                                                      Поваляев Д.В.,                                                                        8-926- 860 03 29</t>
  </si>
  <si>
    <t>Ассоциация «Диларт»
ул. Тушинская, д.10</t>
  </si>
  <si>
    <t xml:space="preserve">Ассоциация «Диларт»
Шатунов И.Н
8 -906 -077-29-18
</t>
  </si>
  <si>
    <t>ГБОУ Школа № 830
ул. Большая Набержная, д. 23</t>
  </si>
  <si>
    <t>ГБОУ Школа № 830
8-495-491-13-45</t>
  </si>
  <si>
    <r>
      <t xml:space="preserve">22.04.2021                                     </t>
    </r>
    <r>
      <rPr>
        <sz val="14"/>
        <rFont val="Times New Roman"/>
        <family val="1"/>
        <charset val="204"/>
      </rPr>
      <t>в течение дня</t>
    </r>
  </si>
  <si>
    <t>ГБУ ТЦСО "Тушино" филиал "Покровское-Стрешнево",
 ул. Подмосковная, д. 5</t>
  </si>
  <si>
    <t>ГБУ ТЦСО "Тушино" филиал "Покровское-Стрешнево",                                                            Поваляев Д.В.,                                                                                                 8 -926- 860 03 29</t>
  </si>
  <si>
    <t>ГБУ ТЦСО "Тушино" филиал "Покровское-Стрешнево",                                                            Поваляев Д.В.,                                                                                                 8 -926- 860 03 30</t>
  </si>
  <si>
    <t xml:space="preserve">ГБОУ Школа № 830
ул. Большая Набержная, д. 23
Врачебный пр. д. 12
</t>
  </si>
  <si>
    <t>23.04.2021                                в течение дня</t>
  </si>
  <si>
    <t xml:space="preserve">ГБУ ЦДМСИ "Крылья"                              https://ru-ru.facebook.com/GBUKrylya
https://vk.com/club_krylja
https://www.instagram.com/gbu_krylya/
</t>
  </si>
  <si>
    <t>Просмотр  фильма
«Битва за Чернобыль».</t>
  </si>
  <si>
    <t>ГБУ ЦПСиД СЗАО
города Москвы                                                                                                         Занозина С.В.,                                                             8 -985-217 10 08,                                                                                   Илларионов А.П.,                                         8-926- 078 01 40</t>
  </si>
  <si>
    <t>Интерактивная программа
«Let’s play English!», посвященная Дню английского языка</t>
  </si>
  <si>
    <t>ГБУ ЦДМСИ "Крылья"
1-ый Тушинский пр-д, 4</t>
  </si>
  <si>
    <t xml:space="preserve">ГБОУ Школа № 830
ул. Большая Набержная, д. 23
</t>
  </si>
  <si>
    <t>24.04.2021  
 12.00</t>
  </si>
  <si>
    <t>ГБУ ЦДМСИ «Крылья»,  
ул.Большая Набережная, д. 23</t>
  </si>
  <si>
    <t>ГБУ ЦДМСИ «Крылья»,                               Широков К.В.                                                         8-495- 491 18 61</t>
  </si>
  <si>
    <t>24.04.2021                         19.00</t>
  </si>
  <si>
    <r>
      <t xml:space="preserve">24.04.2021                               </t>
    </r>
    <r>
      <rPr>
        <sz val="14"/>
        <rFont val="Times New Roman"/>
        <family val="1"/>
        <charset val="204"/>
      </rPr>
      <t>в течние дня</t>
    </r>
  </si>
  <si>
    <t xml:space="preserve">Соревнования по баскетболу
</t>
  </si>
  <si>
    <t>Комплексное мероприятие
"Акция Библионочь 2021
Путешествие в Страну Фантастики"</t>
  </si>
  <si>
    <t>ГБУК г. Москвы,
"ЦБС СЗАО", 
 Процкая А.М.
8-499-193 34 03</t>
  </si>
  <si>
    <t>24.04.2021                                       16.00</t>
  </si>
  <si>
    <t>Комплексное мероприятие "Библиосумерки 2021"</t>
  </si>
  <si>
    <t>ГБУК г. Москвы,
"ЦБС СЗАО», 
Савельева Е.К.
8 -495- 491- 64- 92</t>
  </si>
  <si>
    <t>ГБУ ТЦСО «Тушино»  филиал «Куркино»                                       https://tcso-tushino.ru/branches/3</t>
  </si>
  <si>
    <t>20.04.2021- 08.05.2021 12.00</t>
  </si>
  <si>
    <t>ГБУ ТЦСО "Тушино" филиал "Северное Тушино"
http://tcso-tushino.ru/</t>
  </si>
  <si>
    <t>ГБУ ТЦСО "Тушино" филиал "Северное Тушино"                                                                             Терешина Н.В.,                                                           8 -977- 873 03 77</t>
  </si>
  <si>
    <t xml:space="preserve">ГАУК г. Москвы "МПК "Северное Тушино" https://www.instagram.com/severnieparki/
https://vk.com/tushpark
https://www.facebook.com/tushinpark/
</t>
  </si>
  <si>
    <t>ГАУК г. Москвы "МПК "Северное Тушино" 
Герасимова Э.Г., 
8-916-947-02-22</t>
  </si>
  <si>
    <t>21.04.2021  
09.00</t>
  </si>
  <si>
    <t>Тематическое мероприятие "Монастыри Москвы"</t>
  </si>
  <si>
    <t>ГАУК г. Москвы "МПК "Северное Тушино" 
 ул. Свободы, д. 52</t>
  </si>
  <si>
    <t>ГАУК г. Москвы "МПК "Северное Тушино" 
Борзенко Е.В.,  
8-905-128-29-66</t>
  </si>
  <si>
    <t xml:space="preserve">ГБУ ТЦСО "Щукино филиал "Строгино" https://www.instagram.com/tcsostrogino/?hl=ru
</t>
  </si>
  <si>
    <t>ГАУК г. Москвы "МПК "Северное Тушино" 
 ул. Свободы, д. 50-70</t>
  </si>
  <si>
    <t>ГБУ ТЦСО "Щукино" филиал "Строгино"
Боженко А.В.
8 -495- 530 62 02, доб.217</t>
  </si>
  <si>
    <t xml:space="preserve">ГБУ ЦПСиД СЗАО города Москвы филиал "Благополучие"
Строгинский бульвар, д. 2, к.. 2
</t>
  </si>
  <si>
    <t xml:space="preserve">      ГБУ ЦПСиД СЗАО города Москвы филиал "Благополучие"                                                 Астахова Н.В.                                      8 -915- 067 64 84                                                       </t>
  </si>
  <si>
    <t>19.04.2021                         13.00</t>
  </si>
  <si>
    <t xml:space="preserve">Городошный корт, 
 ул. Маршала Бирюзова, д.41  </t>
  </si>
  <si>
    <t>ГБУ «ЦФКиС СЗАО г. Москвы» Администрация МО Строгино
      МБУ «СДК «Строгино Плюс»
Романов О.Д.
8 -991- 579 16 39</t>
  </si>
  <si>
    <t xml:space="preserve">ФОК "Динамика", 
1-й Пехотный пер., д.8               </t>
  </si>
  <si>
    <t xml:space="preserve">МБУ «СДК «Строгино Плюс»
Гиричева Е.О.
8 -991-687 57 64 </t>
  </si>
  <si>
    <t xml:space="preserve">МБУ «СДК «Строгино Плюс»
Гиричева Е.О.
8 -991- 687 57 64 </t>
  </si>
  <si>
    <t>22.04.2021                              10.00,
 10.30,
 14.30, 
16.00</t>
  </si>
  <si>
    <t xml:space="preserve">Открытый урок творчества к международному Дню Матери-Земли </t>
  </si>
  <si>
    <t xml:space="preserve">МБУ "СДК "Строгино Плюс" социальная сеть Instagram/Facebook Строгинский б-р, 14-3              </t>
  </si>
  <si>
    <t>МБУ «СДК «Строгино Плюс»
Гиричева Е.О.
8 -991- 687 57 65</t>
  </si>
  <si>
    <t xml:space="preserve">ФОК "Триумф",  
ул. Габричевского, 1                 </t>
  </si>
  <si>
    <t xml:space="preserve">Студия танца «S.class», 
ул. Кулакова, 20, стр.1 </t>
  </si>
  <si>
    <t>ГБУ «ЦФКиС СЗАО г. Москвы» Администрация МО Строгино
    МБУ «СДК «Строгино Плюс»
Романов О.Д.
8-991- 579 16 39</t>
  </si>
  <si>
    <t>Открытая площадка 
ул. Лодочная, 33-35</t>
  </si>
  <si>
    <t xml:space="preserve">Дворовая спортивная площадка                             ул. Таллинская 13-17 ,                               Стадион "Янтарь",
 ул. Маршала Катукова,  д. 26  </t>
  </si>
  <si>
    <t>25.04.2021                               10.00,
 21.00</t>
  </si>
  <si>
    <t>ГБУ «ЦФКиС СЗАО г. Москвы» Администрация МО Строгино
Кудрявцева Д.А.
8 -991- 579 16 42</t>
  </si>
  <si>
    <t xml:space="preserve">Выставка художественных работ "В царстве флоры" </t>
  </si>
  <si>
    <t>19.04.2021- 25.04.2021
 в течение дня</t>
  </si>
  <si>
    <t>ГБУК г. Москвы «Клуб «Атом»,                                                Бондаренко Г.В.                                                         8 -916-138 61 35</t>
  </si>
  <si>
    <t xml:space="preserve">ГБУК г. Москвы "ДК "Берендей",
Меньшова А.С.
8-495-947 06 64
</t>
  </si>
  <si>
    <t xml:space="preserve"> Управа района Хорошево-Мневники                                  Хараузова О.Е.,                                                           8 -499-192 56 74                                     </t>
  </si>
  <si>
    <t>ГБУК г. Москвы «Клуб «Атом»,
  ул. Маршала Тухачевского, д.20, стр.2</t>
  </si>
  <si>
    <r>
      <t xml:space="preserve">ГБУ ТЦСО "Щукино" филиал "Хорошево-Мневники"                                         Рожкова Н.В. 
 </t>
    </r>
    <r>
      <rPr>
        <sz val="14"/>
        <rFont val="Times New Roman"/>
        <family val="1"/>
        <charset val="204"/>
      </rPr>
      <t>8-495-530- 62 -02, доб.199</t>
    </r>
    <r>
      <rPr>
        <b/>
        <sz val="14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 xml:space="preserve">     </t>
    </r>
  </si>
  <si>
    <t xml:space="preserve">Эколого-просветительское мероприятие "День Земли" </t>
  </si>
  <si>
    <t>ГБУ ЦПСиД СЗАО города Москвы
 филиал "Территория семьи"
 бул.Генерала Карбышева, д. 16</t>
  </si>
  <si>
    <t>ГБУ ЦПСиД СЗАО города Москвые                                           Артамонов Р.Ю.,                                                                 8 -906- 733 01 14</t>
  </si>
  <si>
    <t>ГБОУ ДО ДТДМ "Хорошево"                           Овчинникова Д.С.                                      8-966- 002 60 26</t>
  </si>
  <si>
    <t>ГБОУ г.Москвы «Школа №1515», спортивный зал,
 ул.Народного Ополчения,  д.27, к.2</t>
  </si>
  <si>
    <t xml:space="preserve">Соревнования по мини-футболу </t>
  </si>
  <si>
    <t>ГБУ ЦДМСИ "Крылья"
Вагнер Е.Е.                                                            8-495- 491-18-62</t>
  </si>
  <si>
    <t>ГБУ ЦДМСИ "Крылья"
Вагнер Е.Е.                                                            8-495- 491-18-60</t>
  </si>
  <si>
    <r>
      <t xml:space="preserve">Лекторий«Русская классическая литература. Вторая половина XIX века» </t>
    </r>
    <r>
      <rPr>
        <sz val="14"/>
        <color theme="1"/>
        <rFont val="Times New Roman"/>
        <family val="1"/>
        <charset val="204"/>
      </rPr>
      <t xml:space="preserve"> в рамках работы Литературного клуба «Лабиринты»</t>
    </r>
  </si>
  <si>
    <t>ГБУК г. Москвы «Клуб «Атом», 
 ул. Маршала Тухачевского, д.20, стр.2</t>
  </si>
  <si>
    <t>Тематическое мерприятие "Библионочь 2021.  "КнигоБум"</t>
  </si>
  <si>
    <t>Библиотека №225,   
ул. Мневники, д.10, корп.1</t>
  </si>
  <si>
    <t xml:space="preserve">ГБУК г. Москвы «ЦБС СЗАО»
Кучеренко Т.Н.,
8-929-574-26-65
</t>
  </si>
  <si>
    <t>19.04.2021
 16.00</t>
  </si>
  <si>
    <t>ГБУ ЦПСиД СЗАО  города Москвы
 филиал "Территория семьи"
 ул. Маршала Рыбалко, д.9</t>
  </si>
  <si>
    <t xml:space="preserve">ГБУ ЦПСиД СЗАО  города Москвы                                  Шиндина С.П.                                        8-926-448- 52- 94
 </t>
  </si>
  <si>
    <t>ГБУК г. Москвы «Клуб «Атом»,                                                Бондаренко Г.В.                                                         8 -916-138- 61 -35</t>
  </si>
  <si>
    <t xml:space="preserve">Интерактивная реконструкция ледового побоища «Как на чудском озере» ко Дню победы русских воинов князя Александра Невского над немецкими рыцарями (День Воинской славы России 18.04., Ледовое побоище 1242г.) в рамках программы «Горжусь и помню» </t>
  </si>
  <si>
    <t xml:space="preserve">Муниципалитет ВМО Щукино
Лукьянова Г.С.
8-903-749-30-77
</t>
  </si>
  <si>
    <t xml:space="preserve">Муниципалитет ВМО Щукино
ул. Маршала Василевского, д.3к1
</t>
  </si>
  <si>
    <t>Детская площадка
 Ул. Маршала Новикова,
 парк генерала Жадова, д.5</t>
  </si>
  <si>
    <t>ГБУ ЦДМСИ «Крылья»,      Яманова Е.П.                                                        8-925-199-31-82</t>
  </si>
  <si>
    <t>Муниципалитет ВМО Щукино  ул.Маршала Василевского, д.3, корп.1</t>
  </si>
  <si>
    <t>Муниципалитет ВМО Щукино  ул.Маршала Василевского, д.3, корп.2</t>
  </si>
  <si>
    <t xml:space="preserve">ГБУ ЦДМСИ "Крылья"                          https://ru-ru.facebook.com/GBUKrylya
https://vk.com/club_krylja
https://www.instagram.com/gbu_krylya/
</t>
  </si>
  <si>
    <t>ГБУ ТЦСО "Щукино" филиал "Щукино"
Аникина А.В.
8 -495- 530 62 02, доб.198</t>
  </si>
  <si>
    <t>ГБУ ТЦСО "Щукино" филиал "Щукино", https://www.instagram.com/tcsofshukino/?hl=ru</t>
  </si>
  <si>
    <t>24.04.2021  
17.00</t>
  </si>
  <si>
    <t>Тематическое мероприятие "Чернобыль: долг и мужество"</t>
  </si>
  <si>
    <t>Библиотека №243
ул. Академика Бочвара д. 2</t>
  </si>
  <si>
    <t xml:space="preserve">ГБУК г.Москвы «ЦБС СЗАО», 
Лебедева С.В.
8-499-193- 54 -92
</t>
  </si>
  <si>
    <t>ГБУК г. Москвы КЦ «Салют», 
ул.Свободы, д.37</t>
  </si>
  <si>
    <t>Тематическое мероприятие "Помнит мир спасенный"</t>
  </si>
  <si>
    <t>Тематическое  мероприятие «Чистая Земля»</t>
  </si>
  <si>
    <t>Открытая площадка
пр-д Досфлота, 18</t>
  </si>
  <si>
    <t>17.04.2021                               10.00</t>
  </si>
  <si>
    <t>13.04.2021                            12.00</t>
  </si>
  <si>
    <t>28.04.2021  
19.00</t>
  </si>
  <si>
    <t>ГБУ ТЦСО "Тушино" филиал "Южное Тушино"
http://tcso-tushino.ru/</t>
  </si>
  <si>
    <t>ГБУ ТЦСО "Тушино" филиал "Южное Тушино"                                        Лушина Т.В.,                                                             8 -926-544 44 65</t>
  </si>
  <si>
    <t>Стадион  "Тушино" 
на Лодочной
 ул. Лодочная, вл. 33-35</t>
  </si>
  <si>
    <t>ГБУ ЦДМСИ «Крылья»,                             Вичканов Н.Ю.                                                      8-499- 493 91 47</t>
  </si>
  <si>
    <t>Управа района Южное Тушино                                                     Бороданова А.Б.                                          8 -977- 942 -35- 33</t>
  </si>
  <si>
    <t>Управа района Южное Тушино                                                     Бороданова А.Б.                                          8 -977- 942 -35- 32</t>
  </si>
  <si>
    <t xml:space="preserve">ГБУК г.Москвы «ЦБС СЗАО», Библиотека №243
Лебедева С.В.
8 -499-193 -54 -92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</si>
</sst>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top" wrapText="1"/>
    </xf>
    <xf numFmtId="0" fontId="7" fillId="0" borderId="0" xfId="0" applyFont="1" applyBorder="1"/>
    <xf numFmtId="0" fontId="7" fillId="0" borderId="0" xfId="0" applyFont="1"/>
    <xf numFmtId="0" fontId="6" fillId="0" borderId="1" xfId="0" applyFont="1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0" xfId="0" applyFill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2" fontId="6" fillId="0" borderId="1" xfId="0" applyNumberFormat="1" applyFont="1" applyBorder="1" applyAlignment="1">
      <alignment horizontal="center" vertical="top" wrapText="1"/>
    </xf>
    <xf numFmtId="0" fontId="13" fillId="0" borderId="24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13" fillId="5" borderId="24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5" borderId="26" xfId="0" applyFont="1" applyFill="1" applyBorder="1" applyAlignment="1">
      <alignment horizontal="center" vertical="top" wrapText="1"/>
    </xf>
    <xf numFmtId="0" fontId="14" fillId="0" borderId="0" xfId="0" applyFont="1"/>
    <xf numFmtId="0" fontId="1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4" borderId="25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1" fontId="12" fillId="0" borderId="1" xfId="0" applyNumberFormat="1" applyFont="1" applyBorder="1" applyAlignment="1">
      <alignment horizontal="center" vertical="top" wrapText="1"/>
    </xf>
    <xf numFmtId="1" fontId="12" fillId="0" borderId="1" xfId="0" applyNumberFormat="1" applyFont="1" applyFill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top" wrapText="1"/>
    </xf>
    <xf numFmtId="1" fontId="11" fillId="0" borderId="1" xfId="0" applyNumberFormat="1" applyFont="1" applyFill="1" applyBorder="1" applyAlignment="1">
      <alignment horizontal="center" vertical="top" wrapText="1"/>
    </xf>
    <xf numFmtId="1" fontId="12" fillId="0" borderId="4" xfId="0" applyNumberFormat="1" applyFont="1" applyFill="1" applyBorder="1" applyAlignment="1">
      <alignment horizontal="center" vertical="top" wrapText="1"/>
    </xf>
    <xf numFmtId="1" fontId="12" fillId="0" borderId="7" xfId="0" applyNumberFormat="1" applyFont="1" applyBorder="1" applyAlignment="1">
      <alignment horizontal="center" vertical="top" wrapText="1"/>
    </xf>
    <xf numFmtId="1" fontId="16" fillId="0" borderId="5" xfId="0" applyNumberFormat="1" applyFont="1" applyBorder="1" applyAlignment="1">
      <alignment horizontal="center" vertical="top" wrapText="1"/>
    </xf>
    <xf numFmtId="1" fontId="9" fillId="0" borderId="5" xfId="0" applyNumberFormat="1" applyFont="1" applyBorder="1" applyAlignment="1">
      <alignment horizontal="center" vertical="top" wrapText="1"/>
    </xf>
    <xf numFmtId="0" fontId="13" fillId="0" borderId="24" xfId="0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6" fillId="0" borderId="24" xfId="0" applyFont="1" applyFill="1" applyBorder="1" applyAlignment="1">
      <alignment horizontal="center" vertical="top" wrapText="1"/>
    </xf>
    <xf numFmtId="22" fontId="6" fillId="0" borderId="1" xfId="0" applyNumberFormat="1" applyFont="1" applyFill="1" applyBorder="1" applyAlignment="1">
      <alignment horizontal="center" vertical="top" wrapText="1"/>
    </xf>
    <xf numFmtId="22" fontId="8" fillId="0" borderId="1" xfId="0" applyNumberFormat="1" applyFont="1" applyFill="1" applyBorder="1" applyAlignment="1">
      <alignment horizontal="center" vertical="top" wrapText="1"/>
    </xf>
    <xf numFmtId="22" fontId="8" fillId="0" borderId="25" xfId="0" applyNumberFormat="1" applyFont="1" applyFill="1" applyBorder="1" applyAlignment="1">
      <alignment horizontal="center" vertical="top" wrapText="1"/>
    </xf>
    <xf numFmtId="0" fontId="8" fillId="0" borderId="25" xfId="0" applyFont="1" applyFill="1" applyBorder="1" applyAlignment="1">
      <alignment horizontal="center" vertical="top" wrapText="1"/>
    </xf>
    <xf numFmtId="14" fontId="6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14" fontId="13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cso-tushino.ru/branches/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739"/>
  <sheetViews>
    <sheetView tabSelected="1" topLeftCell="A90" zoomScale="50" zoomScaleNormal="50" workbookViewId="0">
      <selection activeCell="E94" sqref="E94"/>
    </sheetView>
  </sheetViews>
  <sheetFormatPr defaultRowHeight="15.75" x14ac:dyDescent="0.25"/>
  <cols>
    <col min="1" max="1" width="6.140625" style="10" customWidth="1"/>
    <col min="2" max="2" width="8.42578125" customWidth="1"/>
    <col min="3" max="3" width="16.140625" customWidth="1"/>
    <col min="4" max="4" width="29.42578125" customWidth="1"/>
    <col min="5" max="5" width="19.85546875" customWidth="1"/>
    <col min="6" max="6" width="38.5703125" customWidth="1"/>
    <col min="7" max="7" width="44.28515625" customWidth="1"/>
    <col min="8" max="8" width="14" customWidth="1"/>
    <col min="9" max="9" width="37.140625" style="1" customWidth="1"/>
    <col min="10" max="120" width="9.140625" style="2"/>
  </cols>
  <sheetData>
    <row r="1" spans="1:120" ht="75.75" customHeight="1" x14ac:dyDescent="0.25">
      <c r="A1" s="56" t="s">
        <v>31</v>
      </c>
      <c r="B1" s="56"/>
      <c r="C1" s="56"/>
      <c r="D1" s="56"/>
      <c r="E1" s="56"/>
      <c r="F1" s="56"/>
      <c r="G1" s="56"/>
      <c r="H1" s="56"/>
      <c r="I1" s="56"/>
    </row>
    <row r="2" spans="1:120" s="7" customFormat="1" ht="93.75" x14ac:dyDescent="0.25">
      <c r="A2" s="15" t="s">
        <v>0</v>
      </c>
      <c r="B2" s="14" t="s">
        <v>23</v>
      </c>
      <c r="C2" s="14" t="s">
        <v>5</v>
      </c>
      <c r="D2" s="52" t="s">
        <v>7</v>
      </c>
      <c r="E2" s="14" t="s">
        <v>1</v>
      </c>
      <c r="F2" s="14" t="s">
        <v>2</v>
      </c>
      <c r="G2" s="14" t="s">
        <v>22</v>
      </c>
      <c r="H2" s="14" t="s">
        <v>3</v>
      </c>
      <c r="I2" s="14" t="s">
        <v>4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</row>
    <row r="3" spans="1:120" s="7" customFormat="1" ht="80.25" customHeight="1" x14ac:dyDescent="0.25">
      <c r="A3" s="11">
        <v>1</v>
      </c>
      <c r="B3" s="8">
        <v>1</v>
      </c>
      <c r="C3" s="8" t="s">
        <v>6</v>
      </c>
      <c r="D3" s="44" t="s">
        <v>88</v>
      </c>
      <c r="E3" s="23" t="s">
        <v>40</v>
      </c>
      <c r="F3" s="23" t="s">
        <v>72</v>
      </c>
      <c r="G3" s="23" t="s">
        <v>166</v>
      </c>
      <c r="H3" s="23">
        <v>10</v>
      </c>
      <c r="I3" s="23" t="s">
        <v>167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</row>
    <row r="4" spans="1:120" s="7" customFormat="1" ht="81.95" customHeight="1" x14ac:dyDescent="0.25">
      <c r="A4" s="11">
        <v>2</v>
      </c>
      <c r="B4" s="8">
        <v>2</v>
      </c>
      <c r="C4" s="8" t="s">
        <v>6</v>
      </c>
      <c r="D4" s="53" t="s">
        <v>87</v>
      </c>
      <c r="E4" s="32" t="s">
        <v>42</v>
      </c>
      <c r="F4" s="8" t="s">
        <v>168</v>
      </c>
      <c r="G4" s="22" t="s">
        <v>169</v>
      </c>
      <c r="H4" s="8">
        <v>20</v>
      </c>
      <c r="I4" s="8" t="s">
        <v>170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</row>
    <row r="5" spans="1:120" s="7" customFormat="1" ht="104.1" customHeight="1" x14ac:dyDescent="0.25">
      <c r="A5" s="11">
        <v>3</v>
      </c>
      <c r="B5" s="8">
        <v>3</v>
      </c>
      <c r="C5" s="8" t="s">
        <v>6</v>
      </c>
      <c r="D5" s="46" t="s">
        <v>73</v>
      </c>
      <c r="E5" s="24" t="s">
        <v>42</v>
      </c>
      <c r="F5" s="24" t="s">
        <v>171</v>
      </c>
      <c r="G5" s="24" t="s">
        <v>173</v>
      </c>
      <c r="H5" s="24">
        <v>10</v>
      </c>
      <c r="I5" s="24" t="s">
        <v>172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</row>
    <row r="6" spans="1:120" s="7" customFormat="1" ht="189" customHeight="1" x14ac:dyDescent="0.25">
      <c r="A6" s="11">
        <v>4</v>
      </c>
      <c r="B6" s="8">
        <v>4</v>
      </c>
      <c r="C6" s="8" t="s">
        <v>6</v>
      </c>
      <c r="D6" s="46" t="s">
        <v>74</v>
      </c>
      <c r="E6" s="24" t="s">
        <v>42</v>
      </c>
      <c r="F6" s="24" t="s">
        <v>174</v>
      </c>
      <c r="G6" s="24" t="s">
        <v>173</v>
      </c>
      <c r="H6" s="24">
        <v>10</v>
      </c>
      <c r="I6" s="24" t="s">
        <v>172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</row>
    <row r="7" spans="1:120" s="7" customFormat="1" ht="83.1" customHeight="1" x14ac:dyDescent="0.25">
      <c r="A7" s="11">
        <v>5</v>
      </c>
      <c r="B7" s="8">
        <v>5</v>
      </c>
      <c r="C7" s="8" t="s">
        <v>6</v>
      </c>
      <c r="D7" s="53" t="s">
        <v>175</v>
      </c>
      <c r="E7" s="24" t="s">
        <v>42</v>
      </c>
      <c r="F7" s="8" t="s">
        <v>176</v>
      </c>
      <c r="G7" s="22" t="s">
        <v>169</v>
      </c>
      <c r="H7" s="8">
        <v>20</v>
      </c>
      <c r="I7" s="8" t="s">
        <v>170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</row>
    <row r="8" spans="1:120" s="7" customFormat="1" ht="99.75" customHeight="1" x14ac:dyDescent="0.25">
      <c r="A8" s="11">
        <v>6</v>
      </c>
      <c r="B8" s="8">
        <v>6</v>
      </c>
      <c r="C8" s="8" t="s">
        <v>6</v>
      </c>
      <c r="D8" s="44" t="s">
        <v>89</v>
      </c>
      <c r="E8" s="23" t="s">
        <v>40</v>
      </c>
      <c r="F8" s="23" t="s">
        <v>75</v>
      </c>
      <c r="G8" s="23" t="s">
        <v>166</v>
      </c>
      <c r="H8" s="23">
        <v>15</v>
      </c>
      <c r="I8" s="23" t="s">
        <v>167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</row>
    <row r="9" spans="1:120" s="7" customFormat="1" ht="105.95" customHeight="1" x14ac:dyDescent="0.25">
      <c r="A9" s="11">
        <v>7</v>
      </c>
      <c r="B9" s="8">
        <v>7</v>
      </c>
      <c r="C9" s="8" t="s">
        <v>6</v>
      </c>
      <c r="D9" s="53" t="s">
        <v>90</v>
      </c>
      <c r="E9" s="24" t="s">
        <v>42</v>
      </c>
      <c r="F9" s="8" t="s">
        <v>32</v>
      </c>
      <c r="G9" s="22" t="s">
        <v>169</v>
      </c>
      <c r="H9" s="8">
        <v>20</v>
      </c>
      <c r="I9" s="8" t="s">
        <v>170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</row>
    <row r="10" spans="1:120" s="7" customFormat="1" ht="99.95" customHeight="1" x14ac:dyDescent="0.25">
      <c r="A10" s="11">
        <v>8</v>
      </c>
      <c r="B10" s="8">
        <v>8</v>
      </c>
      <c r="C10" s="8" t="s">
        <v>6</v>
      </c>
      <c r="D10" s="53" t="s">
        <v>91</v>
      </c>
      <c r="E10" s="24" t="s">
        <v>42</v>
      </c>
      <c r="F10" s="8" t="s">
        <v>33</v>
      </c>
      <c r="G10" s="22" t="s">
        <v>169</v>
      </c>
      <c r="H10" s="8">
        <v>20</v>
      </c>
      <c r="I10" s="8" t="s">
        <v>170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</row>
    <row r="11" spans="1:120" s="7" customFormat="1" ht="135.94999999999999" customHeight="1" x14ac:dyDescent="0.25">
      <c r="A11" s="11">
        <v>9</v>
      </c>
      <c r="B11" s="8">
        <v>9</v>
      </c>
      <c r="C11" s="8" t="s">
        <v>6</v>
      </c>
      <c r="D11" s="53" t="s">
        <v>92</v>
      </c>
      <c r="E11" s="24" t="s">
        <v>42</v>
      </c>
      <c r="F11" s="8" t="s">
        <v>177</v>
      </c>
      <c r="G11" s="22" t="s">
        <v>169</v>
      </c>
      <c r="H11" s="8">
        <v>20</v>
      </c>
      <c r="I11" s="8" t="s">
        <v>170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</row>
    <row r="12" spans="1:120" s="7" customFormat="1" ht="135.94999999999999" customHeight="1" x14ac:dyDescent="0.25">
      <c r="A12" s="11">
        <v>10</v>
      </c>
      <c r="B12" s="8">
        <v>10</v>
      </c>
      <c r="C12" s="8" t="s">
        <v>6</v>
      </c>
      <c r="D12" s="53" t="s">
        <v>93</v>
      </c>
      <c r="E12" s="24" t="s">
        <v>42</v>
      </c>
      <c r="F12" s="8" t="s">
        <v>178</v>
      </c>
      <c r="G12" s="22" t="s">
        <v>169</v>
      </c>
      <c r="H12" s="8">
        <v>20</v>
      </c>
      <c r="I12" s="8" t="s">
        <v>170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</row>
    <row r="13" spans="1:120" s="7" customFormat="1" ht="104.45" customHeight="1" x14ac:dyDescent="0.25">
      <c r="A13" s="11">
        <v>11</v>
      </c>
      <c r="B13" s="8">
        <v>11</v>
      </c>
      <c r="C13" s="8" t="s">
        <v>6</v>
      </c>
      <c r="D13" s="53" t="s">
        <v>94</v>
      </c>
      <c r="E13" s="24" t="s">
        <v>42</v>
      </c>
      <c r="F13" s="8" t="s">
        <v>34</v>
      </c>
      <c r="G13" s="22" t="s">
        <v>169</v>
      </c>
      <c r="H13" s="8">
        <v>20</v>
      </c>
      <c r="I13" s="8" t="s">
        <v>170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</row>
    <row r="14" spans="1:120" s="7" customFormat="1" ht="88.5" customHeight="1" x14ac:dyDescent="0.25">
      <c r="A14" s="11">
        <v>12</v>
      </c>
      <c r="B14" s="8">
        <v>12</v>
      </c>
      <c r="C14" s="8" t="s">
        <v>6</v>
      </c>
      <c r="D14" s="45" t="s">
        <v>161</v>
      </c>
      <c r="E14" s="25" t="s">
        <v>40</v>
      </c>
      <c r="F14" s="25" t="s">
        <v>145</v>
      </c>
      <c r="G14" s="25" t="s">
        <v>180</v>
      </c>
      <c r="H14" s="25">
        <v>50</v>
      </c>
      <c r="I14" s="8" t="s">
        <v>179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</row>
    <row r="15" spans="1:120" s="7" customFormat="1" ht="78.599999999999994" customHeight="1" x14ac:dyDescent="0.25">
      <c r="A15" s="11">
        <v>13</v>
      </c>
      <c r="B15" s="8">
        <v>13</v>
      </c>
      <c r="C15" s="8" t="s">
        <v>6</v>
      </c>
      <c r="D15" s="44" t="s">
        <v>95</v>
      </c>
      <c r="E15" s="23" t="s">
        <v>40</v>
      </c>
      <c r="F15" s="23" t="s">
        <v>76</v>
      </c>
      <c r="G15" s="23" t="s">
        <v>166</v>
      </c>
      <c r="H15" s="23">
        <v>10</v>
      </c>
      <c r="I15" s="23" t="s">
        <v>167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</row>
    <row r="16" spans="1:120" s="7" customFormat="1" ht="120.6" customHeight="1" x14ac:dyDescent="0.25">
      <c r="A16" s="11">
        <v>14</v>
      </c>
      <c r="B16" s="8">
        <v>1</v>
      </c>
      <c r="C16" s="8" t="s">
        <v>9</v>
      </c>
      <c r="D16" s="46" t="s">
        <v>181</v>
      </c>
      <c r="E16" s="24" t="s">
        <v>42</v>
      </c>
      <c r="F16" s="24" t="s">
        <v>182</v>
      </c>
      <c r="G16" s="24" t="s">
        <v>183</v>
      </c>
      <c r="H16" s="24">
        <v>10</v>
      </c>
      <c r="I16" s="24" t="s">
        <v>184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</row>
    <row r="17" spans="1:120" s="7" customFormat="1" ht="82.5" customHeight="1" x14ac:dyDescent="0.25">
      <c r="A17" s="11">
        <v>15</v>
      </c>
      <c r="B17" s="8">
        <v>2</v>
      </c>
      <c r="C17" s="8" t="s">
        <v>9</v>
      </c>
      <c r="D17" s="46" t="s">
        <v>80</v>
      </c>
      <c r="E17" s="25" t="s">
        <v>40</v>
      </c>
      <c r="F17" s="24" t="s">
        <v>81</v>
      </c>
      <c r="G17" s="26" t="s">
        <v>185</v>
      </c>
      <c r="H17" s="24">
        <v>20</v>
      </c>
      <c r="I17" s="24" t="s">
        <v>186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</row>
    <row r="18" spans="1:120" s="7" customFormat="1" ht="81" customHeight="1" x14ac:dyDescent="0.25">
      <c r="A18" s="11">
        <v>16</v>
      </c>
      <c r="B18" s="8">
        <v>3</v>
      </c>
      <c r="C18" s="8" t="s">
        <v>9</v>
      </c>
      <c r="D18" s="47" t="s">
        <v>96</v>
      </c>
      <c r="E18" s="24" t="s">
        <v>42</v>
      </c>
      <c r="F18" s="8" t="s">
        <v>35</v>
      </c>
      <c r="G18" s="8" t="s">
        <v>191</v>
      </c>
      <c r="H18" s="8">
        <v>25</v>
      </c>
      <c r="I18" s="8" t="s">
        <v>187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</row>
    <row r="19" spans="1:120" s="7" customFormat="1" ht="63.6" customHeight="1" x14ac:dyDescent="0.25">
      <c r="A19" s="11">
        <v>17</v>
      </c>
      <c r="B19" s="8">
        <v>4</v>
      </c>
      <c r="C19" s="8" t="s">
        <v>9</v>
      </c>
      <c r="D19" s="47" t="s">
        <v>97</v>
      </c>
      <c r="E19" s="25" t="s">
        <v>40</v>
      </c>
      <c r="F19" s="8" t="s">
        <v>41</v>
      </c>
      <c r="G19" s="8" t="s">
        <v>188</v>
      </c>
      <c r="H19" s="8">
        <v>100</v>
      </c>
      <c r="I19" s="28" t="s">
        <v>189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</row>
    <row r="20" spans="1:120" s="7" customFormat="1" ht="78.599999999999994" customHeight="1" x14ac:dyDescent="0.25">
      <c r="A20" s="11">
        <v>18</v>
      </c>
      <c r="B20" s="8">
        <v>5</v>
      </c>
      <c r="C20" s="8" t="s">
        <v>9</v>
      </c>
      <c r="D20" s="46" t="s">
        <v>74</v>
      </c>
      <c r="E20" s="24" t="s">
        <v>42</v>
      </c>
      <c r="F20" s="24" t="s">
        <v>192</v>
      </c>
      <c r="G20" s="24" t="s">
        <v>183</v>
      </c>
      <c r="H20" s="24">
        <v>10</v>
      </c>
      <c r="I20" s="24" t="s">
        <v>193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</row>
    <row r="21" spans="1:120" s="7" customFormat="1" ht="60.95" customHeight="1" x14ac:dyDescent="0.25">
      <c r="A21" s="11">
        <v>19</v>
      </c>
      <c r="B21" s="8">
        <v>6</v>
      </c>
      <c r="C21" s="8" t="s">
        <v>9</v>
      </c>
      <c r="D21" s="47" t="s">
        <v>99</v>
      </c>
      <c r="E21" s="24" t="s">
        <v>42</v>
      </c>
      <c r="F21" s="8" t="s">
        <v>36</v>
      </c>
      <c r="G21" s="8" t="s">
        <v>37</v>
      </c>
      <c r="H21" s="8">
        <v>50</v>
      </c>
      <c r="I21" s="8" t="s">
        <v>194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</row>
    <row r="22" spans="1:120" s="7" customFormat="1" ht="61.5" customHeight="1" x14ac:dyDescent="0.25">
      <c r="A22" s="11">
        <v>20</v>
      </c>
      <c r="B22" s="8">
        <v>7</v>
      </c>
      <c r="C22" s="8" t="s">
        <v>9</v>
      </c>
      <c r="D22" s="47" t="s">
        <v>100</v>
      </c>
      <c r="E22" s="24" t="s">
        <v>42</v>
      </c>
      <c r="F22" s="8" t="s">
        <v>38</v>
      </c>
      <c r="G22" s="8" t="s">
        <v>37</v>
      </c>
      <c r="H22" s="8">
        <v>50</v>
      </c>
      <c r="I22" s="8" t="s">
        <v>196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</row>
    <row r="23" spans="1:120" s="7" customFormat="1" ht="64.5" customHeight="1" x14ac:dyDescent="0.25">
      <c r="A23" s="11">
        <v>21</v>
      </c>
      <c r="B23" s="8">
        <v>8</v>
      </c>
      <c r="C23" s="8" t="s">
        <v>9</v>
      </c>
      <c r="D23" s="47" t="s">
        <v>101</v>
      </c>
      <c r="E23" s="24" t="s">
        <v>42</v>
      </c>
      <c r="F23" s="8" t="s">
        <v>195</v>
      </c>
      <c r="G23" s="8" t="s">
        <v>198</v>
      </c>
      <c r="H23" s="8">
        <v>25</v>
      </c>
      <c r="I23" s="8" t="s">
        <v>187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</row>
    <row r="24" spans="1:120" s="7" customFormat="1" ht="83.1" customHeight="1" x14ac:dyDescent="0.25">
      <c r="A24" s="11">
        <v>22</v>
      </c>
      <c r="B24" s="8">
        <v>9</v>
      </c>
      <c r="C24" s="8" t="s">
        <v>9</v>
      </c>
      <c r="D24" s="47" t="s">
        <v>102</v>
      </c>
      <c r="E24" s="25" t="s">
        <v>40</v>
      </c>
      <c r="F24" s="8" t="s">
        <v>197</v>
      </c>
      <c r="G24" s="8" t="s">
        <v>188</v>
      </c>
      <c r="H24" s="8">
        <v>100</v>
      </c>
      <c r="I24" s="28" t="s">
        <v>189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</row>
    <row r="25" spans="1:120" s="7" customFormat="1" ht="84" customHeight="1" x14ac:dyDescent="0.25">
      <c r="A25" s="11">
        <v>23</v>
      </c>
      <c r="B25" s="8">
        <v>10</v>
      </c>
      <c r="C25" s="8" t="s">
        <v>9</v>
      </c>
      <c r="D25" s="45" t="s">
        <v>161</v>
      </c>
      <c r="E25" s="25" t="s">
        <v>40</v>
      </c>
      <c r="F25" s="25" t="s">
        <v>145</v>
      </c>
      <c r="G25" s="25" t="s">
        <v>180</v>
      </c>
      <c r="H25" s="25">
        <v>50</v>
      </c>
      <c r="I25" s="8" t="s">
        <v>179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</row>
    <row r="26" spans="1:120" s="7" customFormat="1" ht="78" customHeight="1" x14ac:dyDescent="0.25">
      <c r="A26" s="11">
        <v>24</v>
      </c>
      <c r="B26" s="8">
        <v>11</v>
      </c>
      <c r="C26" s="8" t="s">
        <v>9</v>
      </c>
      <c r="D26" s="46" t="s">
        <v>199</v>
      </c>
      <c r="E26" s="24" t="s">
        <v>42</v>
      </c>
      <c r="F26" s="24" t="s">
        <v>200</v>
      </c>
      <c r="G26" s="24" t="s">
        <v>183</v>
      </c>
      <c r="H26" s="24">
        <v>10</v>
      </c>
      <c r="I26" s="24" t="s">
        <v>201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</row>
    <row r="27" spans="1:120" s="1" customFormat="1" ht="63" customHeight="1" x14ac:dyDescent="0.25">
      <c r="A27" s="11">
        <v>25</v>
      </c>
      <c r="B27" s="8">
        <v>12</v>
      </c>
      <c r="C27" s="8" t="s">
        <v>9</v>
      </c>
      <c r="D27" s="47" t="s">
        <v>103</v>
      </c>
      <c r="E27" s="8" t="s">
        <v>42</v>
      </c>
      <c r="F27" s="8" t="s">
        <v>43</v>
      </c>
      <c r="G27" s="8" t="s">
        <v>202</v>
      </c>
      <c r="H27" s="8">
        <v>30</v>
      </c>
      <c r="I27" s="8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</row>
    <row r="28" spans="1:120" s="1" customFormat="1" ht="87" customHeight="1" x14ac:dyDescent="0.25">
      <c r="A28" s="11">
        <v>26</v>
      </c>
      <c r="B28" s="8">
        <v>13</v>
      </c>
      <c r="C28" s="8" t="s">
        <v>9</v>
      </c>
      <c r="D28" s="47" t="s">
        <v>104</v>
      </c>
      <c r="E28" s="8" t="s">
        <v>42</v>
      </c>
      <c r="F28" s="8" t="s">
        <v>44</v>
      </c>
      <c r="G28" s="8" t="s">
        <v>188</v>
      </c>
      <c r="H28" s="8">
        <v>100</v>
      </c>
      <c r="I28" s="28" t="s">
        <v>204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</row>
    <row r="29" spans="1:120" s="1" customFormat="1" ht="93.75" x14ac:dyDescent="0.25">
      <c r="A29" s="11">
        <v>27</v>
      </c>
      <c r="B29" s="8">
        <v>14</v>
      </c>
      <c r="C29" s="8" t="s">
        <v>9</v>
      </c>
      <c r="D29" s="47" t="s">
        <v>205</v>
      </c>
      <c r="E29" s="24" t="s">
        <v>42</v>
      </c>
      <c r="F29" s="8" t="s">
        <v>206</v>
      </c>
      <c r="G29" s="8" t="s">
        <v>39</v>
      </c>
      <c r="H29" s="8">
        <v>30</v>
      </c>
      <c r="I29" s="8" t="s">
        <v>207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</row>
    <row r="30" spans="1:120" s="1" customFormat="1" ht="80.099999999999994" customHeight="1" x14ac:dyDescent="0.25">
      <c r="A30" s="11">
        <v>28</v>
      </c>
      <c r="B30" s="8">
        <v>1</v>
      </c>
      <c r="C30" s="8" t="s">
        <v>13</v>
      </c>
      <c r="D30" s="44" t="s">
        <v>105</v>
      </c>
      <c r="E30" s="25" t="s">
        <v>40</v>
      </c>
      <c r="F30" s="23" t="s">
        <v>66</v>
      </c>
      <c r="G30" s="23" t="s">
        <v>208</v>
      </c>
      <c r="H30" s="23">
        <v>10</v>
      </c>
      <c r="I30" s="23" t="s">
        <v>209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</row>
    <row r="31" spans="1:120" s="1" customFormat="1" ht="74.25" customHeight="1" x14ac:dyDescent="0.25">
      <c r="A31" s="11">
        <v>29</v>
      </c>
      <c r="B31" s="8">
        <v>2</v>
      </c>
      <c r="C31" s="8" t="s">
        <v>13</v>
      </c>
      <c r="D31" s="47" t="s">
        <v>106</v>
      </c>
      <c r="E31" s="24" t="s">
        <v>42</v>
      </c>
      <c r="F31" s="8" t="s">
        <v>45</v>
      </c>
      <c r="G31" s="8" t="s">
        <v>210</v>
      </c>
      <c r="H31" s="8">
        <v>15</v>
      </c>
      <c r="I31" s="32" t="s">
        <v>211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</row>
    <row r="32" spans="1:120" s="1" customFormat="1" ht="68.25" customHeight="1" x14ac:dyDescent="0.25">
      <c r="A32" s="11">
        <v>30</v>
      </c>
      <c r="B32" s="8">
        <v>3</v>
      </c>
      <c r="C32" s="8" t="s">
        <v>13</v>
      </c>
      <c r="D32" s="47" t="s">
        <v>214</v>
      </c>
      <c r="E32" s="8" t="s">
        <v>40</v>
      </c>
      <c r="F32" s="8" t="s">
        <v>46</v>
      </c>
      <c r="G32" s="8" t="s">
        <v>212</v>
      </c>
      <c r="H32" s="8">
        <v>30</v>
      </c>
      <c r="I32" s="32" t="s">
        <v>213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</row>
    <row r="33" spans="1:120" s="1" customFormat="1" ht="78.599999999999994" customHeight="1" x14ac:dyDescent="0.25">
      <c r="A33" s="11">
        <v>31</v>
      </c>
      <c r="B33" s="8">
        <v>4</v>
      </c>
      <c r="C33" s="8" t="s">
        <v>13</v>
      </c>
      <c r="D33" s="45" t="s">
        <v>67</v>
      </c>
      <c r="E33" s="24" t="s">
        <v>42</v>
      </c>
      <c r="F33" s="25" t="s">
        <v>68</v>
      </c>
      <c r="G33" s="23" t="s">
        <v>215</v>
      </c>
      <c r="H33" s="23">
        <v>10</v>
      </c>
      <c r="I33" s="23" t="s">
        <v>216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</row>
    <row r="34" spans="1:120" s="1" customFormat="1" ht="78" customHeight="1" x14ac:dyDescent="0.25">
      <c r="A34" s="11">
        <v>32</v>
      </c>
      <c r="B34" s="8">
        <v>5</v>
      </c>
      <c r="C34" s="8" t="s">
        <v>13</v>
      </c>
      <c r="D34" s="45" t="s">
        <v>67</v>
      </c>
      <c r="E34" s="25" t="s">
        <v>40</v>
      </c>
      <c r="F34" s="25" t="s">
        <v>69</v>
      </c>
      <c r="G34" s="23" t="s">
        <v>208</v>
      </c>
      <c r="H34" s="26">
        <v>15</v>
      </c>
      <c r="I34" s="23" t="s">
        <v>217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</row>
    <row r="35" spans="1:120" s="1" customFormat="1" ht="69" customHeight="1" x14ac:dyDescent="0.25">
      <c r="A35" s="11">
        <v>33</v>
      </c>
      <c r="B35" s="8">
        <v>6</v>
      </c>
      <c r="C35" s="8" t="s">
        <v>13</v>
      </c>
      <c r="D35" s="48" t="s">
        <v>219</v>
      </c>
      <c r="E35" s="24" t="s">
        <v>42</v>
      </c>
      <c r="F35" s="8" t="s">
        <v>47</v>
      </c>
      <c r="G35" s="8" t="s">
        <v>218</v>
      </c>
      <c r="H35" s="8">
        <v>50</v>
      </c>
      <c r="I35" s="32" t="s">
        <v>213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</row>
    <row r="36" spans="1:120" s="1" customFormat="1" ht="82.5" customHeight="1" x14ac:dyDescent="0.25">
      <c r="A36" s="11">
        <v>34</v>
      </c>
      <c r="B36" s="8">
        <v>7</v>
      </c>
      <c r="C36" s="8" t="s">
        <v>13</v>
      </c>
      <c r="D36" s="45" t="s">
        <v>161</v>
      </c>
      <c r="E36" s="25" t="s">
        <v>40</v>
      </c>
      <c r="F36" s="25" t="s">
        <v>145</v>
      </c>
      <c r="G36" s="25" t="s">
        <v>220</v>
      </c>
      <c r="H36" s="25">
        <v>50</v>
      </c>
      <c r="I36" s="8" t="s">
        <v>179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</row>
    <row r="37" spans="1:120" s="1" customFormat="1" ht="132" customHeight="1" x14ac:dyDescent="0.25">
      <c r="A37" s="11">
        <v>35</v>
      </c>
      <c r="B37" s="8">
        <v>8</v>
      </c>
      <c r="C37" s="8" t="s">
        <v>13</v>
      </c>
      <c r="D37" s="46" t="s">
        <v>71</v>
      </c>
      <c r="E37" s="24" t="s">
        <v>42</v>
      </c>
      <c r="F37" s="24" t="s">
        <v>221</v>
      </c>
      <c r="G37" s="24" t="s">
        <v>70</v>
      </c>
      <c r="H37" s="24">
        <v>10</v>
      </c>
      <c r="I37" s="24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</row>
    <row r="38" spans="1:120" s="1" customFormat="1" ht="78.599999999999994" customHeight="1" x14ac:dyDescent="0.25">
      <c r="A38" s="11">
        <v>36</v>
      </c>
      <c r="B38" s="8">
        <v>9</v>
      </c>
      <c r="C38" s="8" t="s">
        <v>13</v>
      </c>
      <c r="D38" s="46" t="s">
        <v>156</v>
      </c>
      <c r="E38" s="24" t="s">
        <v>42</v>
      </c>
      <c r="F38" s="24" t="s">
        <v>223</v>
      </c>
      <c r="G38" s="24" t="s">
        <v>224</v>
      </c>
      <c r="H38" s="24">
        <v>15</v>
      </c>
      <c r="I38" s="8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</row>
    <row r="39" spans="1:120" s="1" customFormat="1" ht="74.25" customHeight="1" x14ac:dyDescent="0.25">
      <c r="A39" s="11">
        <v>37</v>
      </c>
      <c r="B39" s="8">
        <v>10</v>
      </c>
      <c r="C39" s="8" t="s">
        <v>13</v>
      </c>
      <c r="D39" s="47" t="s">
        <v>230</v>
      </c>
      <c r="E39" s="8" t="s">
        <v>40</v>
      </c>
      <c r="F39" s="8" t="s">
        <v>48</v>
      </c>
      <c r="G39" s="8" t="s">
        <v>225</v>
      </c>
      <c r="H39" s="8">
        <v>200</v>
      </c>
      <c r="I39" s="32" t="s">
        <v>213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</row>
    <row r="40" spans="1:120" s="1" customFormat="1" ht="76.5" customHeight="1" x14ac:dyDescent="0.25">
      <c r="A40" s="11">
        <v>38</v>
      </c>
      <c r="B40" s="8">
        <v>11</v>
      </c>
      <c r="C40" s="22" t="s">
        <v>13</v>
      </c>
      <c r="D40" s="47" t="s">
        <v>226</v>
      </c>
      <c r="E40" s="22" t="s">
        <v>42</v>
      </c>
      <c r="F40" s="24" t="s">
        <v>231</v>
      </c>
      <c r="G40" s="24" t="s">
        <v>227</v>
      </c>
      <c r="H40" s="24">
        <v>25</v>
      </c>
      <c r="I40" s="24" t="s">
        <v>228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</row>
    <row r="41" spans="1:120" s="1" customFormat="1" ht="93" customHeight="1" x14ac:dyDescent="0.25">
      <c r="A41" s="11">
        <v>39</v>
      </c>
      <c r="B41" s="8">
        <v>12</v>
      </c>
      <c r="C41" s="8" t="s">
        <v>13</v>
      </c>
      <c r="D41" s="47" t="s">
        <v>229</v>
      </c>
      <c r="E41" s="22" t="s">
        <v>42</v>
      </c>
      <c r="F41" s="8" t="s">
        <v>232</v>
      </c>
      <c r="G41" s="8" t="s">
        <v>49</v>
      </c>
      <c r="H41" s="8">
        <v>30</v>
      </c>
      <c r="I41" s="8" t="s">
        <v>233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</row>
    <row r="42" spans="1:120" s="1" customFormat="1" ht="83.25" customHeight="1" x14ac:dyDescent="0.25">
      <c r="A42" s="11">
        <v>40</v>
      </c>
      <c r="B42" s="8">
        <v>13</v>
      </c>
      <c r="C42" s="8" t="s">
        <v>13</v>
      </c>
      <c r="D42" s="47" t="s">
        <v>234</v>
      </c>
      <c r="E42" s="22" t="s">
        <v>42</v>
      </c>
      <c r="F42" s="8" t="s">
        <v>235</v>
      </c>
      <c r="G42" s="8" t="s">
        <v>50</v>
      </c>
      <c r="H42" s="8">
        <v>30</v>
      </c>
      <c r="I42" s="8" t="s">
        <v>236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</row>
    <row r="43" spans="1:120" s="1" customFormat="1" ht="107.25" customHeight="1" x14ac:dyDescent="0.25">
      <c r="A43" s="11">
        <v>41</v>
      </c>
      <c r="B43" s="8">
        <v>1</v>
      </c>
      <c r="C43" s="8" t="s">
        <v>12</v>
      </c>
      <c r="D43" s="47" t="s">
        <v>118</v>
      </c>
      <c r="E43" s="25" t="s">
        <v>40</v>
      </c>
      <c r="F43" s="25" t="s">
        <v>119</v>
      </c>
      <c r="G43" s="25" t="s">
        <v>237</v>
      </c>
      <c r="H43" s="25">
        <v>20</v>
      </c>
      <c r="I43" s="25" t="s">
        <v>120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</row>
    <row r="44" spans="1:120" s="1" customFormat="1" ht="180.75" customHeight="1" x14ac:dyDescent="0.25">
      <c r="A44" s="11">
        <v>42</v>
      </c>
      <c r="B44" s="8">
        <v>2</v>
      </c>
      <c r="C44" s="8" t="s">
        <v>12</v>
      </c>
      <c r="D44" s="48" t="s">
        <v>238</v>
      </c>
      <c r="E44" s="25" t="s">
        <v>40</v>
      </c>
      <c r="F44" s="25" t="s">
        <v>153</v>
      </c>
      <c r="G44" s="25" t="s">
        <v>154</v>
      </c>
      <c r="H44" s="25">
        <v>30</v>
      </c>
      <c r="I44" s="8" t="s">
        <v>179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</row>
    <row r="45" spans="1:120" s="1" customFormat="1" ht="98.25" customHeight="1" x14ac:dyDescent="0.25">
      <c r="A45" s="11">
        <v>43</v>
      </c>
      <c r="B45" s="8">
        <v>3</v>
      </c>
      <c r="C45" s="8" t="s">
        <v>12</v>
      </c>
      <c r="D45" s="45" t="s">
        <v>97</v>
      </c>
      <c r="E45" s="25" t="s">
        <v>40</v>
      </c>
      <c r="F45" s="25" t="s">
        <v>69</v>
      </c>
      <c r="G45" s="27" t="s">
        <v>239</v>
      </c>
      <c r="H45" s="26">
        <v>15</v>
      </c>
      <c r="I45" s="24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</row>
    <row r="46" spans="1:120" s="1" customFormat="1" ht="134.25" customHeight="1" x14ac:dyDescent="0.25">
      <c r="A46" s="11">
        <v>44</v>
      </c>
      <c r="B46" s="8">
        <v>4</v>
      </c>
      <c r="C46" s="8" t="s">
        <v>12</v>
      </c>
      <c r="D46" s="49" t="s">
        <v>243</v>
      </c>
      <c r="E46" s="25" t="s">
        <v>40</v>
      </c>
      <c r="F46" s="25" t="s">
        <v>121</v>
      </c>
      <c r="G46" s="25" t="s">
        <v>241</v>
      </c>
      <c r="H46" s="25">
        <v>1000</v>
      </c>
      <c r="I46" s="25" t="s">
        <v>242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</row>
    <row r="47" spans="1:120" s="1" customFormat="1" ht="60.95" customHeight="1" x14ac:dyDescent="0.25">
      <c r="A47" s="11">
        <v>45</v>
      </c>
      <c r="B47" s="8">
        <v>5</v>
      </c>
      <c r="C47" s="8" t="s">
        <v>12</v>
      </c>
      <c r="D47" s="45" t="s">
        <v>107</v>
      </c>
      <c r="E47" s="25" t="s">
        <v>40</v>
      </c>
      <c r="F47" s="25" t="s">
        <v>244</v>
      </c>
      <c r="G47" s="27" t="s">
        <v>239</v>
      </c>
      <c r="H47" s="26">
        <v>15</v>
      </c>
      <c r="I47" s="24" t="s">
        <v>240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</row>
    <row r="48" spans="1:120" s="1" customFormat="1" ht="115.5" customHeight="1" x14ac:dyDescent="0.25">
      <c r="A48" s="11">
        <v>46</v>
      </c>
      <c r="B48" s="8">
        <v>6</v>
      </c>
      <c r="C48" s="8" t="s">
        <v>12</v>
      </c>
      <c r="D48" s="50" t="s">
        <v>122</v>
      </c>
      <c r="E48" s="25" t="s">
        <v>40</v>
      </c>
      <c r="F48" s="25" t="s">
        <v>125</v>
      </c>
      <c r="G48" s="25" t="s">
        <v>241</v>
      </c>
      <c r="H48" s="25">
        <v>1000</v>
      </c>
      <c r="I48" s="25" t="s">
        <v>242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</row>
    <row r="49" spans="1:120" s="1" customFormat="1" ht="115.5" customHeight="1" x14ac:dyDescent="0.25">
      <c r="A49" s="11">
        <v>47</v>
      </c>
      <c r="B49" s="8">
        <v>7</v>
      </c>
      <c r="C49" s="8" t="s">
        <v>12</v>
      </c>
      <c r="D49" s="50" t="s">
        <v>123</v>
      </c>
      <c r="E49" s="25" t="s">
        <v>42</v>
      </c>
      <c r="F49" s="25" t="s">
        <v>126</v>
      </c>
      <c r="G49" s="25" t="s">
        <v>245</v>
      </c>
      <c r="H49" s="25">
        <v>22</v>
      </c>
      <c r="I49" s="25" t="s">
        <v>246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</row>
    <row r="50" spans="1:120" s="1" customFormat="1" ht="84.95" customHeight="1" x14ac:dyDescent="0.25">
      <c r="A50" s="11">
        <v>48</v>
      </c>
      <c r="B50" s="8">
        <v>8</v>
      </c>
      <c r="C50" s="8" t="s">
        <v>12</v>
      </c>
      <c r="D50" s="45" t="s">
        <v>161</v>
      </c>
      <c r="E50" s="25" t="s">
        <v>42</v>
      </c>
      <c r="F50" s="25" t="s">
        <v>145</v>
      </c>
      <c r="G50" s="25" t="s">
        <v>220</v>
      </c>
      <c r="H50" s="25">
        <v>50</v>
      </c>
      <c r="I50" s="8" t="s">
        <v>179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</row>
    <row r="51" spans="1:120" s="1" customFormat="1" ht="81.599999999999994" customHeight="1" x14ac:dyDescent="0.25">
      <c r="A51" s="11">
        <v>49</v>
      </c>
      <c r="B51" s="8">
        <v>9</v>
      </c>
      <c r="C51" s="8" t="s">
        <v>12</v>
      </c>
      <c r="D51" s="50" t="s">
        <v>124</v>
      </c>
      <c r="E51" s="25" t="s">
        <v>42</v>
      </c>
      <c r="F51" s="25" t="s">
        <v>127</v>
      </c>
      <c r="G51" s="25" t="s">
        <v>248</v>
      </c>
      <c r="H51" s="25">
        <v>150</v>
      </c>
      <c r="I51" s="25" t="s">
        <v>246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</row>
    <row r="52" spans="1:120" s="1" customFormat="1" ht="83.1" customHeight="1" x14ac:dyDescent="0.25">
      <c r="A52" s="11">
        <v>50</v>
      </c>
      <c r="B52" s="8">
        <v>1</v>
      </c>
      <c r="C52" s="8" t="s">
        <v>14</v>
      </c>
      <c r="D52" s="51" t="s">
        <v>84</v>
      </c>
      <c r="E52" s="8" t="s">
        <v>40</v>
      </c>
      <c r="F52" s="8" t="s">
        <v>85</v>
      </c>
      <c r="G52" s="32" t="s">
        <v>247</v>
      </c>
      <c r="H52" s="8">
        <v>30</v>
      </c>
      <c r="I52" s="8" t="s">
        <v>249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</row>
    <row r="53" spans="1:120" s="1" customFormat="1" ht="119.25" customHeight="1" x14ac:dyDescent="0.25">
      <c r="A53" s="11">
        <v>51</v>
      </c>
      <c r="B53" s="8">
        <v>2</v>
      </c>
      <c r="C53" s="8" t="s">
        <v>14</v>
      </c>
      <c r="D53" s="46" t="s">
        <v>252</v>
      </c>
      <c r="E53" s="24" t="s">
        <v>42</v>
      </c>
      <c r="F53" s="24" t="s">
        <v>86</v>
      </c>
      <c r="G53" s="24" t="s">
        <v>250</v>
      </c>
      <c r="H53" s="24">
        <v>10</v>
      </c>
      <c r="I53" s="24" t="s">
        <v>251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</row>
    <row r="54" spans="1:120" s="1" customFormat="1" ht="171.75" customHeight="1" x14ac:dyDescent="0.25">
      <c r="A54" s="11">
        <v>52</v>
      </c>
      <c r="B54" s="8">
        <v>3</v>
      </c>
      <c r="C54" s="8" t="s">
        <v>14</v>
      </c>
      <c r="D54" s="54" t="s">
        <v>108</v>
      </c>
      <c r="E54" s="24" t="s">
        <v>42</v>
      </c>
      <c r="F54" s="8" t="s">
        <v>51</v>
      </c>
      <c r="G54" s="8" t="s">
        <v>253</v>
      </c>
      <c r="H54" s="8">
        <v>6</v>
      </c>
      <c r="I54" s="8" t="s">
        <v>254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</row>
    <row r="55" spans="1:120" s="1" customFormat="1" ht="89.25" customHeight="1" x14ac:dyDescent="0.25">
      <c r="A55" s="11">
        <v>53</v>
      </c>
      <c r="B55" s="8">
        <v>4</v>
      </c>
      <c r="C55" s="8" t="s">
        <v>14</v>
      </c>
      <c r="D55" s="54" t="s">
        <v>109</v>
      </c>
      <c r="E55" s="24" t="s">
        <v>42</v>
      </c>
      <c r="F55" s="8" t="s">
        <v>52</v>
      </c>
      <c r="G55" s="8" t="s">
        <v>255</v>
      </c>
      <c r="H55" s="8">
        <v>8</v>
      </c>
      <c r="I55" s="8" t="s">
        <v>256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</row>
    <row r="56" spans="1:120" s="1" customFormat="1" ht="62.1" customHeight="1" x14ac:dyDescent="0.25">
      <c r="A56" s="11">
        <v>54</v>
      </c>
      <c r="B56" s="8">
        <v>5</v>
      </c>
      <c r="C56" s="8" t="s">
        <v>14</v>
      </c>
      <c r="D56" s="54" t="s">
        <v>110</v>
      </c>
      <c r="E56" s="24" t="s">
        <v>42</v>
      </c>
      <c r="F56" s="8" t="s">
        <v>53</v>
      </c>
      <c r="G56" s="8" t="s">
        <v>263</v>
      </c>
      <c r="H56" s="8">
        <v>45</v>
      </c>
      <c r="I56" s="8" t="s">
        <v>257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</row>
    <row r="57" spans="1:120" s="1" customFormat="1" ht="108.75" customHeight="1" x14ac:dyDescent="0.25">
      <c r="A57" s="11">
        <v>55</v>
      </c>
      <c r="B57" s="8">
        <v>6</v>
      </c>
      <c r="C57" s="8" t="s">
        <v>14</v>
      </c>
      <c r="D57" s="54" t="s">
        <v>258</v>
      </c>
      <c r="E57" s="24" t="s">
        <v>42</v>
      </c>
      <c r="F57" s="8" t="s">
        <v>259</v>
      </c>
      <c r="G57" s="32" t="s">
        <v>260</v>
      </c>
      <c r="H57" s="8">
        <v>45</v>
      </c>
      <c r="I57" s="8" t="s">
        <v>261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</row>
    <row r="58" spans="1:120" s="1" customFormat="1" ht="112.5" x14ac:dyDescent="0.25">
      <c r="A58" s="11">
        <v>56</v>
      </c>
      <c r="B58" s="8">
        <v>7</v>
      </c>
      <c r="C58" s="8" t="s">
        <v>14</v>
      </c>
      <c r="D58" s="45" t="s">
        <v>161</v>
      </c>
      <c r="E58" s="25" t="s">
        <v>40</v>
      </c>
      <c r="F58" s="25" t="s">
        <v>145</v>
      </c>
      <c r="G58" s="25" t="s">
        <v>220</v>
      </c>
      <c r="H58" s="25">
        <v>50</v>
      </c>
      <c r="I58" s="8" t="s">
        <v>179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</row>
    <row r="59" spans="1:120" s="1" customFormat="1" ht="132" customHeight="1" x14ac:dyDescent="0.25">
      <c r="A59" s="11">
        <v>57</v>
      </c>
      <c r="B59" s="8">
        <v>8</v>
      </c>
      <c r="C59" s="8" t="s">
        <v>14</v>
      </c>
      <c r="D59" s="55" t="s">
        <v>111</v>
      </c>
      <c r="E59" s="24" t="s">
        <v>42</v>
      </c>
      <c r="F59" s="8" t="s">
        <v>54</v>
      </c>
      <c r="G59" s="8" t="s">
        <v>265</v>
      </c>
      <c r="H59" s="8">
        <v>10</v>
      </c>
      <c r="I59" s="8" t="s">
        <v>264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</row>
    <row r="60" spans="1:120" s="1" customFormat="1" ht="65.45" customHeight="1" x14ac:dyDescent="0.25">
      <c r="A60" s="11">
        <v>58</v>
      </c>
      <c r="B60" s="8">
        <v>9</v>
      </c>
      <c r="C60" s="8" t="s">
        <v>14</v>
      </c>
      <c r="D60" s="55" t="s">
        <v>112</v>
      </c>
      <c r="E60" s="24" t="s">
        <v>42</v>
      </c>
      <c r="F60" s="8" t="s">
        <v>55</v>
      </c>
      <c r="G60" s="8" t="s">
        <v>56</v>
      </c>
      <c r="H60" s="8">
        <v>22</v>
      </c>
      <c r="I60" s="8" t="s">
        <v>261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</row>
    <row r="61" spans="1:120" s="1" customFormat="1" ht="96.6" customHeight="1" x14ac:dyDescent="0.25">
      <c r="A61" s="11">
        <v>59</v>
      </c>
      <c r="B61" s="8">
        <v>10</v>
      </c>
      <c r="C61" s="8" t="s">
        <v>14</v>
      </c>
      <c r="D61" s="55" t="s">
        <v>113</v>
      </c>
      <c r="E61" s="24" t="s">
        <v>42</v>
      </c>
      <c r="F61" s="8" t="s">
        <v>57</v>
      </c>
      <c r="G61" s="8" t="s">
        <v>262</v>
      </c>
      <c r="H61" s="8">
        <v>8</v>
      </c>
      <c r="I61" s="8" t="s">
        <v>117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</row>
    <row r="62" spans="1:120" s="1" customFormat="1" ht="83.25" customHeight="1" x14ac:dyDescent="0.25">
      <c r="A62" s="11">
        <v>60</v>
      </c>
      <c r="B62" s="8">
        <v>11</v>
      </c>
      <c r="C62" s="8" t="s">
        <v>14</v>
      </c>
      <c r="D62" s="55" t="s">
        <v>114</v>
      </c>
      <c r="E62" s="24" t="s">
        <v>42</v>
      </c>
      <c r="F62" s="8" t="s">
        <v>58</v>
      </c>
      <c r="G62" s="8" t="s">
        <v>59</v>
      </c>
      <c r="H62" s="8">
        <v>35</v>
      </c>
      <c r="I62" s="8" t="s">
        <v>261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</row>
    <row r="63" spans="1:120" s="1" customFormat="1" ht="120.75" customHeight="1" x14ac:dyDescent="0.25">
      <c r="A63" s="11">
        <v>61</v>
      </c>
      <c r="B63" s="8">
        <v>12</v>
      </c>
      <c r="C63" s="8" t="s">
        <v>14</v>
      </c>
      <c r="D63" s="55" t="s">
        <v>115</v>
      </c>
      <c r="E63" s="24" t="s">
        <v>42</v>
      </c>
      <c r="F63" s="8" t="s">
        <v>60</v>
      </c>
      <c r="G63" s="8" t="s">
        <v>262</v>
      </c>
      <c r="H63" s="8">
        <v>8</v>
      </c>
      <c r="I63" s="8" t="s">
        <v>268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</row>
    <row r="64" spans="1:120" s="1" customFormat="1" ht="95.25" customHeight="1" x14ac:dyDescent="0.25">
      <c r="A64" s="11">
        <v>62</v>
      </c>
      <c r="B64" s="8">
        <v>13</v>
      </c>
      <c r="C64" s="8" t="s">
        <v>14</v>
      </c>
      <c r="D64" s="55" t="s">
        <v>267</v>
      </c>
      <c r="E64" s="24" t="s">
        <v>42</v>
      </c>
      <c r="F64" s="8" t="s">
        <v>61</v>
      </c>
      <c r="G64" s="8" t="s">
        <v>266</v>
      </c>
      <c r="H64" s="8">
        <v>22</v>
      </c>
      <c r="I64" s="8" t="s">
        <v>261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</row>
    <row r="65" spans="1:120" s="1" customFormat="1" ht="113.1" customHeight="1" x14ac:dyDescent="0.25">
      <c r="A65" s="11">
        <v>63</v>
      </c>
      <c r="B65" s="8">
        <v>1</v>
      </c>
      <c r="C65" s="8" t="s">
        <v>10</v>
      </c>
      <c r="D65" s="45" t="s">
        <v>270</v>
      </c>
      <c r="E65" s="24" t="s">
        <v>42</v>
      </c>
      <c r="F65" s="24" t="s">
        <v>269</v>
      </c>
      <c r="G65" s="24" t="s">
        <v>128</v>
      </c>
      <c r="H65" s="24">
        <v>50</v>
      </c>
      <c r="I65" s="24" t="s">
        <v>271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</row>
    <row r="66" spans="1:120" s="1" customFormat="1" ht="134.1" customHeight="1" x14ac:dyDescent="0.25">
      <c r="A66" s="11">
        <v>64</v>
      </c>
      <c r="B66" s="8">
        <v>2</v>
      </c>
      <c r="C66" s="8" t="s">
        <v>10</v>
      </c>
      <c r="D66" s="45" t="s">
        <v>270</v>
      </c>
      <c r="E66" s="24" t="s">
        <v>42</v>
      </c>
      <c r="F66" s="24" t="s">
        <v>129</v>
      </c>
      <c r="G66" s="24" t="s">
        <v>130</v>
      </c>
      <c r="H66" s="24">
        <v>300</v>
      </c>
      <c r="I66" s="24" t="s">
        <v>272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</row>
    <row r="67" spans="1:120" s="1" customFormat="1" ht="283.5" customHeight="1" x14ac:dyDescent="0.25">
      <c r="A67" s="11">
        <v>65</v>
      </c>
      <c r="B67" s="8">
        <v>3</v>
      </c>
      <c r="C67" s="8" t="s">
        <v>10</v>
      </c>
      <c r="D67" s="45" t="s">
        <v>270</v>
      </c>
      <c r="E67" s="24" t="s">
        <v>42</v>
      </c>
      <c r="F67" s="24" t="s">
        <v>131</v>
      </c>
      <c r="G67" s="24" t="s">
        <v>132</v>
      </c>
      <c r="H67" s="24">
        <v>50</v>
      </c>
      <c r="I67" s="24" t="s">
        <v>273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</row>
    <row r="68" spans="1:120" s="1" customFormat="1" ht="95.1" customHeight="1" x14ac:dyDescent="0.25">
      <c r="A68" s="11">
        <v>66</v>
      </c>
      <c r="B68" s="8">
        <v>4</v>
      </c>
      <c r="C68" s="8" t="s">
        <v>10</v>
      </c>
      <c r="D68" s="46" t="s">
        <v>133</v>
      </c>
      <c r="E68" s="24" t="s">
        <v>42</v>
      </c>
      <c r="F68" s="24" t="s">
        <v>139</v>
      </c>
      <c r="G68" s="24" t="s">
        <v>138</v>
      </c>
      <c r="H68" s="24">
        <v>7</v>
      </c>
      <c r="I68" s="8" t="s">
        <v>179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</row>
    <row r="69" spans="1:120" s="1" customFormat="1" ht="137.25" customHeight="1" x14ac:dyDescent="0.25">
      <c r="A69" s="11">
        <v>67</v>
      </c>
      <c r="B69" s="8">
        <v>5</v>
      </c>
      <c r="C69" s="8" t="s">
        <v>10</v>
      </c>
      <c r="D69" s="46" t="s">
        <v>134</v>
      </c>
      <c r="E69" s="24" t="s">
        <v>42</v>
      </c>
      <c r="F69" s="24" t="s">
        <v>137</v>
      </c>
      <c r="G69" s="24" t="s">
        <v>274</v>
      </c>
      <c r="H69" s="24">
        <v>50</v>
      </c>
      <c r="I69" s="24" t="s">
        <v>271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</row>
    <row r="70" spans="1:120" s="1" customFormat="1" ht="121.5" customHeight="1" x14ac:dyDescent="0.25">
      <c r="A70" s="11">
        <v>68</v>
      </c>
      <c r="B70" s="8">
        <v>6</v>
      </c>
      <c r="C70" s="8" t="s">
        <v>10</v>
      </c>
      <c r="D70" s="51" t="s">
        <v>98</v>
      </c>
      <c r="E70" s="33" t="s">
        <v>40</v>
      </c>
      <c r="F70" s="34" t="s">
        <v>82</v>
      </c>
      <c r="G70" s="35" t="s">
        <v>190</v>
      </c>
      <c r="H70" s="34">
        <v>20</v>
      </c>
      <c r="I70" s="34" t="s">
        <v>275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</row>
    <row r="71" spans="1:120" s="1" customFormat="1" ht="95.25" customHeight="1" x14ac:dyDescent="0.25">
      <c r="A71" s="11">
        <v>69</v>
      </c>
      <c r="B71" s="8">
        <v>7</v>
      </c>
      <c r="C71" s="8" t="s">
        <v>10</v>
      </c>
      <c r="D71" s="46" t="s">
        <v>135</v>
      </c>
      <c r="E71" s="24" t="s">
        <v>42</v>
      </c>
      <c r="F71" s="24" t="s">
        <v>276</v>
      </c>
      <c r="G71" s="24" t="s">
        <v>136</v>
      </c>
      <c r="H71" s="24">
        <v>50</v>
      </c>
      <c r="I71" s="24" t="s">
        <v>279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</row>
    <row r="72" spans="1:120" s="1" customFormat="1" ht="94.5" customHeight="1" x14ac:dyDescent="0.25">
      <c r="A72" s="11">
        <v>70</v>
      </c>
      <c r="B72" s="8">
        <v>8</v>
      </c>
      <c r="C72" s="8" t="s">
        <v>10</v>
      </c>
      <c r="D72" s="46" t="s">
        <v>78</v>
      </c>
      <c r="E72" s="24" t="s">
        <v>42</v>
      </c>
      <c r="F72" s="24" t="s">
        <v>79</v>
      </c>
      <c r="G72" s="24" t="s">
        <v>277</v>
      </c>
      <c r="H72" s="24">
        <v>8</v>
      </c>
      <c r="I72" s="24" t="s">
        <v>278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</row>
    <row r="73" spans="1:120" s="1" customFormat="1" ht="101.25" customHeight="1" x14ac:dyDescent="0.25">
      <c r="A73" s="11">
        <v>71</v>
      </c>
      <c r="B73" s="8">
        <v>9</v>
      </c>
      <c r="C73" s="8" t="s">
        <v>10</v>
      </c>
      <c r="D73" s="45" t="s">
        <v>161</v>
      </c>
      <c r="E73" s="25" t="s">
        <v>40</v>
      </c>
      <c r="F73" s="25" t="s">
        <v>145</v>
      </c>
      <c r="G73" s="25" t="s">
        <v>220</v>
      </c>
      <c r="H73" s="25">
        <v>50</v>
      </c>
      <c r="I73" s="8" t="s">
        <v>179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</row>
    <row r="74" spans="1:120" s="1" customFormat="1" ht="80.099999999999994" customHeight="1" x14ac:dyDescent="0.25">
      <c r="A74" s="11">
        <v>72</v>
      </c>
      <c r="B74" s="8">
        <v>10</v>
      </c>
      <c r="C74" s="8" t="s">
        <v>10</v>
      </c>
      <c r="D74" s="46" t="s">
        <v>95</v>
      </c>
      <c r="E74" s="24" t="s">
        <v>42</v>
      </c>
      <c r="F74" s="24" t="s">
        <v>145</v>
      </c>
      <c r="G74" s="24" t="s">
        <v>138</v>
      </c>
      <c r="H74" s="24">
        <v>7</v>
      </c>
      <c r="I74" s="8" t="s">
        <v>283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</row>
    <row r="75" spans="1:120" s="1" customFormat="1" ht="75.95" customHeight="1" x14ac:dyDescent="0.25">
      <c r="A75" s="11">
        <v>73</v>
      </c>
      <c r="B75" s="8">
        <v>11</v>
      </c>
      <c r="C75" s="8" t="s">
        <v>10</v>
      </c>
      <c r="D75" s="46" t="s">
        <v>157</v>
      </c>
      <c r="E75" s="24" t="s">
        <v>42</v>
      </c>
      <c r="F75" s="24" t="s">
        <v>281</v>
      </c>
      <c r="G75" s="24" t="s">
        <v>280</v>
      </c>
      <c r="H75" s="24">
        <v>20</v>
      </c>
      <c r="I75" s="8" t="s">
        <v>179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</row>
    <row r="76" spans="1:120" s="1" customFormat="1" ht="80.099999999999994" customHeight="1" x14ac:dyDescent="0.25">
      <c r="A76" s="11">
        <v>74</v>
      </c>
      <c r="B76" s="8">
        <v>12</v>
      </c>
      <c r="C76" s="8" t="s">
        <v>10</v>
      </c>
      <c r="D76" s="46" t="s">
        <v>146</v>
      </c>
      <c r="E76" s="24" t="s">
        <v>42</v>
      </c>
      <c r="F76" s="24" t="s">
        <v>144</v>
      </c>
      <c r="G76" s="24" t="s">
        <v>138</v>
      </c>
      <c r="H76" s="24">
        <v>7</v>
      </c>
      <c r="I76" s="8" t="s">
        <v>282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</row>
    <row r="77" spans="1:120" s="1" customFormat="1" ht="101.45" customHeight="1" x14ac:dyDescent="0.25">
      <c r="A77" s="11">
        <v>75</v>
      </c>
      <c r="B77" s="8">
        <v>13</v>
      </c>
      <c r="C77" s="8" t="s">
        <v>10</v>
      </c>
      <c r="D77" s="46" t="s">
        <v>147</v>
      </c>
      <c r="E77" s="24" t="s">
        <v>42</v>
      </c>
      <c r="F77" s="24" t="s">
        <v>143</v>
      </c>
      <c r="G77" s="24" t="s">
        <v>142</v>
      </c>
      <c r="H77" s="24">
        <v>25</v>
      </c>
      <c r="I77" s="24" t="s">
        <v>272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</row>
    <row r="78" spans="1:120" s="1" customFormat="1" ht="85.5" customHeight="1" x14ac:dyDescent="0.25">
      <c r="A78" s="11">
        <v>76</v>
      </c>
      <c r="B78" s="8">
        <v>14</v>
      </c>
      <c r="C78" s="8" t="s">
        <v>10</v>
      </c>
      <c r="D78" s="46" t="s">
        <v>148</v>
      </c>
      <c r="E78" s="24" t="s">
        <v>40</v>
      </c>
      <c r="F78" s="24" t="s">
        <v>141</v>
      </c>
      <c r="G78" s="25" t="s">
        <v>220</v>
      </c>
      <c r="H78" s="24">
        <v>20</v>
      </c>
      <c r="I78" s="8" t="s">
        <v>179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</row>
    <row r="79" spans="1:120" s="1" customFormat="1" ht="101.45" customHeight="1" x14ac:dyDescent="0.25">
      <c r="A79" s="11">
        <v>77</v>
      </c>
      <c r="B79" s="8">
        <v>15</v>
      </c>
      <c r="C79" s="8" t="s">
        <v>10</v>
      </c>
      <c r="D79" s="46" t="s">
        <v>149</v>
      </c>
      <c r="E79" s="24" t="s">
        <v>42</v>
      </c>
      <c r="F79" s="24" t="s">
        <v>284</v>
      </c>
      <c r="G79" s="24" t="s">
        <v>285</v>
      </c>
      <c r="H79" s="24">
        <v>25</v>
      </c>
      <c r="I79" s="24" t="s">
        <v>292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</row>
    <row r="80" spans="1:120" s="1" customFormat="1" ht="78.599999999999994" customHeight="1" x14ac:dyDescent="0.25">
      <c r="A80" s="11">
        <v>78</v>
      </c>
      <c r="B80" s="8">
        <v>16</v>
      </c>
      <c r="C80" s="8" t="s">
        <v>10</v>
      </c>
      <c r="D80" s="46" t="s">
        <v>150</v>
      </c>
      <c r="E80" s="24" t="s">
        <v>42</v>
      </c>
      <c r="F80" s="24" t="s">
        <v>140</v>
      </c>
      <c r="G80" s="24" t="s">
        <v>138</v>
      </c>
      <c r="H80" s="24">
        <v>20</v>
      </c>
      <c r="I80" s="8" t="s">
        <v>179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</row>
    <row r="81" spans="1:120" s="1" customFormat="1" ht="75.75" customHeight="1" x14ac:dyDescent="0.25">
      <c r="A81" s="11">
        <v>79</v>
      </c>
      <c r="B81" s="8">
        <v>17</v>
      </c>
      <c r="C81" s="8" t="s">
        <v>10</v>
      </c>
      <c r="D81" s="46" t="s">
        <v>151</v>
      </c>
      <c r="E81" s="24" t="s">
        <v>42</v>
      </c>
      <c r="F81" s="24" t="s">
        <v>286</v>
      </c>
      <c r="G81" s="24" t="s">
        <v>287</v>
      </c>
      <c r="H81" s="24">
        <v>30</v>
      </c>
      <c r="I81" s="26" t="s">
        <v>288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</row>
    <row r="82" spans="1:120" s="1" customFormat="1" ht="79.5" customHeight="1" x14ac:dyDescent="0.25">
      <c r="A82" s="11">
        <v>80</v>
      </c>
      <c r="B82" s="8">
        <v>18</v>
      </c>
      <c r="C82" s="8" t="s">
        <v>10</v>
      </c>
      <c r="D82" s="46" t="s">
        <v>152</v>
      </c>
      <c r="E82" s="24" t="s">
        <v>42</v>
      </c>
      <c r="F82" s="24" t="s">
        <v>159</v>
      </c>
      <c r="G82" s="24" t="s">
        <v>158</v>
      </c>
      <c r="H82" s="24">
        <v>30</v>
      </c>
      <c r="I82" s="8" t="s">
        <v>179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</row>
    <row r="83" spans="1:120" s="1" customFormat="1" ht="217.5" customHeight="1" x14ac:dyDescent="0.25">
      <c r="A83" s="11">
        <v>81</v>
      </c>
      <c r="B83" s="8">
        <v>1</v>
      </c>
      <c r="C83" s="8" t="s">
        <v>16</v>
      </c>
      <c r="D83" s="46" t="s">
        <v>289</v>
      </c>
      <c r="E83" s="24" t="s">
        <v>42</v>
      </c>
      <c r="F83" s="24" t="s">
        <v>293</v>
      </c>
      <c r="G83" s="24" t="s">
        <v>290</v>
      </c>
      <c r="H83" s="24">
        <v>10</v>
      </c>
      <c r="I83" s="24" t="s">
        <v>291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</row>
    <row r="84" spans="1:120" s="1" customFormat="1" ht="115.5" customHeight="1" x14ac:dyDescent="0.25">
      <c r="A84" s="11">
        <v>82</v>
      </c>
      <c r="B84" s="8">
        <v>2</v>
      </c>
      <c r="C84" s="8" t="s">
        <v>16</v>
      </c>
      <c r="D84" s="53" t="s">
        <v>62</v>
      </c>
      <c r="E84" s="23" t="s">
        <v>42</v>
      </c>
      <c r="F84" s="23" t="s">
        <v>164</v>
      </c>
      <c r="G84" s="23" t="s">
        <v>295</v>
      </c>
      <c r="H84" s="23">
        <v>30</v>
      </c>
      <c r="I84" s="23" t="s">
        <v>294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</row>
    <row r="85" spans="1:120" s="1" customFormat="1" ht="80.099999999999994" customHeight="1" x14ac:dyDescent="0.25">
      <c r="A85" s="11">
        <v>83</v>
      </c>
      <c r="B85" s="8">
        <v>3</v>
      </c>
      <c r="C85" s="8" t="s">
        <v>16</v>
      </c>
      <c r="D85" s="53" t="s">
        <v>62</v>
      </c>
      <c r="E85" s="24" t="s">
        <v>42</v>
      </c>
      <c r="F85" s="24" t="s">
        <v>155</v>
      </c>
      <c r="G85" s="24" t="s">
        <v>296</v>
      </c>
      <c r="H85" s="24">
        <v>30</v>
      </c>
      <c r="I85" s="24" t="s">
        <v>297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</row>
    <row r="86" spans="1:120" s="1" customFormat="1" ht="113.45" customHeight="1" x14ac:dyDescent="0.25">
      <c r="A86" s="11">
        <v>84</v>
      </c>
      <c r="B86" s="8">
        <v>4</v>
      </c>
      <c r="C86" s="8" t="s">
        <v>16</v>
      </c>
      <c r="D86" s="53" t="s">
        <v>62</v>
      </c>
      <c r="E86" s="24" t="s">
        <v>42</v>
      </c>
      <c r="F86" s="8" t="s">
        <v>63</v>
      </c>
      <c r="G86" s="8" t="s">
        <v>298</v>
      </c>
      <c r="H86" s="8">
        <v>30</v>
      </c>
      <c r="I86" s="23" t="s">
        <v>294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</row>
    <row r="87" spans="1:120" s="1" customFormat="1" ht="81" customHeight="1" x14ac:dyDescent="0.25">
      <c r="A87" s="11">
        <v>85</v>
      </c>
      <c r="B87" s="8">
        <v>5</v>
      </c>
      <c r="C87" s="8" t="s">
        <v>16</v>
      </c>
      <c r="D87" s="53" t="s">
        <v>163</v>
      </c>
      <c r="E87" s="23" t="s">
        <v>42</v>
      </c>
      <c r="F87" s="23" t="s">
        <v>162</v>
      </c>
      <c r="G87" s="8" t="s">
        <v>299</v>
      </c>
      <c r="H87" s="23">
        <v>30</v>
      </c>
      <c r="I87" s="23" t="s">
        <v>294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</row>
    <row r="88" spans="1:120" s="1" customFormat="1" ht="80.45" customHeight="1" x14ac:dyDescent="0.25">
      <c r="A88" s="11">
        <v>86</v>
      </c>
      <c r="B88" s="8">
        <v>6</v>
      </c>
      <c r="C88" s="8" t="s">
        <v>16</v>
      </c>
      <c r="D88" s="45" t="s">
        <v>161</v>
      </c>
      <c r="E88" s="25" t="s">
        <v>40</v>
      </c>
      <c r="F88" s="25" t="s">
        <v>145</v>
      </c>
      <c r="G88" s="25" t="s">
        <v>300</v>
      </c>
      <c r="H88" s="25">
        <v>50</v>
      </c>
      <c r="I88" s="8" t="s">
        <v>179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</row>
    <row r="89" spans="1:120" s="1" customFormat="1" ht="95.25" customHeight="1" x14ac:dyDescent="0.25">
      <c r="A89" s="11">
        <v>87</v>
      </c>
      <c r="B89" s="8">
        <v>7</v>
      </c>
      <c r="C89" s="8" t="s">
        <v>16</v>
      </c>
      <c r="D89" s="51" t="s">
        <v>71</v>
      </c>
      <c r="E89" s="25" t="s">
        <v>40</v>
      </c>
      <c r="F89" s="8" t="s">
        <v>77</v>
      </c>
      <c r="G89" s="32" t="s">
        <v>302</v>
      </c>
      <c r="H89" s="8">
        <v>20</v>
      </c>
      <c r="I89" s="8" t="s">
        <v>301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</row>
    <row r="90" spans="1:120" s="1" customFormat="1" ht="78.95" customHeight="1" x14ac:dyDescent="0.25">
      <c r="A90" s="11">
        <v>88</v>
      </c>
      <c r="B90" s="8">
        <v>8</v>
      </c>
      <c r="C90" s="8" t="s">
        <v>16</v>
      </c>
      <c r="D90" s="47" t="s">
        <v>303</v>
      </c>
      <c r="E90" s="24" t="s">
        <v>42</v>
      </c>
      <c r="F90" s="8" t="s">
        <v>304</v>
      </c>
      <c r="G90" s="32" t="s">
        <v>305</v>
      </c>
      <c r="H90" s="8">
        <v>25</v>
      </c>
      <c r="I90" s="8" t="s">
        <v>306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</row>
    <row r="91" spans="1:120" s="1" customFormat="1" ht="81.599999999999994" customHeight="1" x14ac:dyDescent="0.25">
      <c r="A91" s="11">
        <v>89</v>
      </c>
      <c r="B91" s="8">
        <v>9</v>
      </c>
      <c r="C91" s="8" t="s">
        <v>16</v>
      </c>
      <c r="D91" s="47" t="s">
        <v>313</v>
      </c>
      <c r="E91" s="24" t="s">
        <v>42</v>
      </c>
      <c r="F91" s="8" t="s">
        <v>64</v>
      </c>
      <c r="G91" s="8" t="s">
        <v>65</v>
      </c>
      <c r="H91" s="8">
        <v>30</v>
      </c>
      <c r="I91" s="8" t="s">
        <v>320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</row>
    <row r="92" spans="1:120" s="1" customFormat="1" ht="109.5" customHeight="1" x14ac:dyDescent="0.25">
      <c r="A92" s="11">
        <v>90</v>
      </c>
      <c r="B92" s="8">
        <v>1</v>
      </c>
      <c r="C92" s="8" t="s">
        <v>8</v>
      </c>
      <c r="D92" s="53" t="s">
        <v>312</v>
      </c>
      <c r="E92" s="24" t="s">
        <v>42</v>
      </c>
      <c r="F92" s="8" t="s">
        <v>308</v>
      </c>
      <c r="G92" s="8" t="s">
        <v>307</v>
      </c>
      <c r="H92" s="8">
        <v>30</v>
      </c>
      <c r="I92" s="8" t="s">
        <v>319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</row>
    <row r="93" spans="1:120" s="1" customFormat="1" ht="108.75" customHeight="1" x14ac:dyDescent="0.25">
      <c r="A93" s="11">
        <v>91</v>
      </c>
      <c r="B93" s="8">
        <v>2</v>
      </c>
      <c r="C93" s="8" t="s">
        <v>8</v>
      </c>
      <c r="D93" s="53" t="s">
        <v>311</v>
      </c>
      <c r="E93" s="24" t="s">
        <v>42</v>
      </c>
      <c r="F93" s="8" t="s">
        <v>309</v>
      </c>
      <c r="G93" s="8" t="s">
        <v>310</v>
      </c>
      <c r="H93" s="8">
        <v>300</v>
      </c>
      <c r="I93" s="8" t="s">
        <v>318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</row>
    <row r="94" spans="1:120" s="2" customFormat="1" ht="91.5" customHeight="1" x14ac:dyDescent="0.25">
      <c r="A94" s="11">
        <v>92</v>
      </c>
      <c r="B94" s="8">
        <v>3</v>
      </c>
      <c r="C94" s="8" t="s">
        <v>8</v>
      </c>
      <c r="D94" s="45" t="s">
        <v>116</v>
      </c>
      <c r="E94" s="25" t="s">
        <v>40</v>
      </c>
      <c r="F94" s="25" t="s">
        <v>83</v>
      </c>
      <c r="G94" s="29" t="s">
        <v>314</v>
      </c>
      <c r="H94" s="26">
        <v>10</v>
      </c>
      <c r="I94" s="24" t="s">
        <v>315</v>
      </c>
    </row>
    <row r="95" spans="1:120" s="2" customFormat="1" ht="84.95" customHeight="1" x14ac:dyDescent="0.25">
      <c r="A95" s="11">
        <v>93</v>
      </c>
      <c r="B95" s="8">
        <v>4</v>
      </c>
      <c r="C95" s="8" t="s">
        <v>8</v>
      </c>
      <c r="D95" s="45" t="s">
        <v>161</v>
      </c>
      <c r="E95" s="25" t="s">
        <v>40</v>
      </c>
      <c r="F95" s="25" t="s">
        <v>145</v>
      </c>
      <c r="G95" s="25" t="s">
        <v>300</v>
      </c>
      <c r="H95" s="25">
        <v>50</v>
      </c>
      <c r="I95" s="8" t="s">
        <v>179</v>
      </c>
    </row>
    <row r="96" spans="1:120" s="2" customFormat="1" ht="81.95" customHeight="1" x14ac:dyDescent="0.25">
      <c r="A96" s="11">
        <v>94</v>
      </c>
      <c r="B96" s="8">
        <v>5</v>
      </c>
      <c r="C96" s="8" t="s">
        <v>8</v>
      </c>
      <c r="D96" s="45" t="s">
        <v>160</v>
      </c>
      <c r="E96" s="24" t="s">
        <v>42</v>
      </c>
      <c r="F96" s="25" t="s">
        <v>165</v>
      </c>
      <c r="G96" s="25" t="s">
        <v>316</v>
      </c>
      <c r="H96" s="25">
        <v>50</v>
      </c>
      <c r="I96" s="25" t="s">
        <v>317</v>
      </c>
    </row>
    <row r="97" spans="1:7" s="2" customFormat="1" ht="103.5" customHeight="1" x14ac:dyDescent="0.25">
      <c r="A97" s="16"/>
      <c r="B97" s="16"/>
      <c r="C97" s="16"/>
      <c r="D97" s="16"/>
      <c r="E97" s="16"/>
      <c r="F97" s="16"/>
      <c r="G97" s="16"/>
    </row>
    <row r="98" spans="1:7" s="2" customFormat="1" ht="101.45" customHeight="1" x14ac:dyDescent="0.25">
      <c r="A98" s="16"/>
      <c r="B98" s="16"/>
      <c r="C98" s="16"/>
      <c r="D98" s="16"/>
      <c r="E98" s="16"/>
      <c r="F98" s="16"/>
      <c r="G98" s="16"/>
    </row>
    <row r="99" spans="1:7" s="2" customFormat="1" ht="84.95" customHeight="1" x14ac:dyDescent="0.25">
      <c r="A99" s="16"/>
      <c r="B99" s="16"/>
      <c r="C99" s="16"/>
      <c r="D99" s="16"/>
      <c r="E99" s="16"/>
      <c r="F99" s="16"/>
      <c r="G99" s="16"/>
    </row>
    <row r="100" spans="1:7" s="2" customFormat="1" ht="114.75" customHeight="1" x14ac:dyDescent="0.25"/>
    <row r="101" spans="1:7" s="2" customFormat="1" ht="86.25" customHeight="1" x14ac:dyDescent="0.25"/>
    <row r="102" spans="1:7" s="2" customFormat="1" ht="93" customHeight="1" x14ac:dyDescent="0.25"/>
    <row r="103" spans="1:7" s="2" customFormat="1" ht="141" customHeight="1" x14ac:dyDescent="0.25"/>
    <row r="104" spans="1:7" s="2" customFormat="1" ht="141" customHeight="1" x14ac:dyDescent="0.25"/>
    <row r="105" spans="1:7" s="2" customFormat="1" ht="116.1" customHeight="1" x14ac:dyDescent="0.25"/>
    <row r="106" spans="1:7" s="2" customFormat="1" ht="116.1" customHeight="1" x14ac:dyDescent="0.25"/>
    <row r="107" spans="1:7" s="2" customFormat="1" ht="116.1" customHeight="1" x14ac:dyDescent="0.25"/>
    <row r="108" spans="1:7" s="2" customFormat="1" ht="82.5" customHeight="1" x14ac:dyDescent="0.25"/>
    <row r="109" spans="1:7" s="2" customFormat="1" ht="84.75" customHeight="1" x14ac:dyDescent="0.25"/>
    <row r="110" spans="1:7" s="2" customFormat="1" ht="84.75" customHeight="1" x14ac:dyDescent="0.25"/>
    <row r="111" spans="1:7" s="12" customFormat="1" ht="78.75" customHeight="1" x14ac:dyDescent="0.25">
      <c r="A111" s="2"/>
      <c r="B111" s="2"/>
      <c r="C111" s="2"/>
      <c r="D111" s="2"/>
      <c r="E111" s="2"/>
      <c r="F111" s="2"/>
      <c r="G111" s="2"/>
    </row>
    <row r="112" spans="1:7" s="12" customFormat="1" ht="99.75" customHeight="1" x14ac:dyDescent="0.25">
      <c r="A112" s="2"/>
      <c r="B112" s="2"/>
      <c r="C112" s="2"/>
      <c r="D112" s="2"/>
      <c r="E112" s="2"/>
      <c r="F112" s="2"/>
      <c r="G112" s="2"/>
    </row>
    <row r="113" spans="1:120" s="12" customFormat="1" ht="82.5" customHeight="1" x14ac:dyDescent="0.25">
      <c r="A113" s="2"/>
      <c r="B113" s="2"/>
      <c r="C113" s="2"/>
      <c r="D113" s="2"/>
      <c r="E113" s="2"/>
      <c r="F113" s="2"/>
      <c r="G113" s="2"/>
    </row>
    <row r="114" spans="1:120" s="12" customFormat="1" ht="87" customHeight="1" x14ac:dyDescent="0.25">
      <c r="A114" s="2"/>
      <c r="B114" s="2"/>
      <c r="C114" s="2"/>
      <c r="D114" s="2"/>
      <c r="E114" s="2"/>
      <c r="F114" s="2"/>
      <c r="G114" s="2"/>
    </row>
    <row r="115" spans="1:120" s="12" customFormat="1" ht="78.75" customHeight="1" x14ac:dyDescent="0.25">
      <c r="A115" s="2"/>
      <c r="B115" s="2"/>
      <c r="C115" s="2"/>
      <c r="D115" s="2"/>
      <c r="E115" s="2"/>
      <c r="F115" s="2"/>
      <c r="G115" s="2"/>
    </row>
    <row r="116" spans="1:120" s="12" customFormat="1" ht="120.75" customHeight="1" x14ac:dyDescent="0.25">
      <c r="A116" s="2"/>
      <c r="B116" s="2"/>
      <c r="C116" s="2"/>
      <c r="D116" s="2"/>
      <c r="E116" s="2"/>
      <c r="F116" s="2"/>
      <c r="G116" s="2"/>
    </row>
    <row r="117" spans="1:120" s="12" customFormat="1" ht="132" customHeight="1" x14ac:dyDescent="0.25">
      <c r="A117" s="2"/>
      <c r="B117" s="2"/>
      <c r="C117" s="2"/>
      <c r="D117" s="2"/>
      <c r="E117" s="2"/>
      <c r="F117" s="2"/>
      <c r="G117" s="2"/>
    </row>
    <row r="118" spans="1:120" s="12" customFormat="1" ht="96" customHeight="1" x14ac:dyDescent="0.25">
      <c r="A118" s="2"/>
      <c r="B118" s="2"/>
      <c r="C118" s="2"/>
      <c r="D118" s="2"/>
      <c r="E118" s="2"/>
      <c r="F118" s="2"/>
      <c r="G118" s="2"/>
    </row>
    <row r="119" spans="1:120" s="12" customFormat="1" ht="171" customHeight="1" x14ac:dyDescent="0.25">
      <c r="A119" s="2"/>
      <c r="B119" s="2"/>
      <c r="C119" s="2"/>
      <c r="D119" s="2"/>
      <c r="E119" s="2"/>
      <c r="F119" s="2"/>
      <c r="G119" s="2"/>
    </row>
    <row r="120" spans="1:120" s="12" customFormat="1" ht="88.5" customHeight="1" x14ac:dyDescent="0.25">
      <c r="A120" s="2"/>
      <c r="B120" s="2"/>
      <c r="C120" s="2"/>
      <c r="D120" s="2"/>
      <c r="E120" s="2"/>
      <c r="F120" s="2"/>
      <c r="G120" s="2"/>
    </row>
    <row r="121" spans="1:120" s="12" customFormat="1" ht="78.75" customHeight="1" x14ac:dyDescent="0.25">
      <c r="A121" s="2"/>
      <c r="B121" s="2"/>
      <c r="C121" s="2"/>
      <c r="D121" s="2"/>
      <c r="E121" s="2"/>
      <c r="F121" s="2"/>
      <c r="G121" s="2"/>
    </row>
    <row r="122" spans="1:120" ht="9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DO122"/>
      <c r="DP122"/>
    </row>
    <row r="123" spans="1:120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DO123"/>
      <c r="DP123"/>
    </row>
    <row r="124" spans="1:120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DO124"/>
      <c r="DP124"/>
    </row>
    <row r="125" spans="1:120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DO125"/>
      <c r="DP125"/>
    </row>
    <row r="126" spans="1:120" ht="81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DO126"/>
      <c r="DP126"/>
    </row>
    <row r="127" spans="1:120" ht="15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DO127"/>
      <c r="DP127"/>
    </row>
    <row r="128" spans="1:120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DO128"/>
      <c r="DP128"/>
    </row>
    <row r="129" spans="1:120" ht="84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DO129"/>
      <c r="DP129"/>
    </row>
    <row r="130" spans="1:120" ht="84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DO130"/>
      <c r="DP130"/>
    </row>
    <row r="131" spans="1:120" ht="87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DO131"/>
      <c r="DP131"/>
    </row>
    <row r="132" spans="1:120" ht="9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DO132"/>
      <c r="DP132"/>
    </row>
    <row r="133" spans="1:120" ht="13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DO133"/>
      <c r="DP133"/>
    </row>
    <row r="134" spans="1:120" ht="153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DO134"/>
      <c r="DP134"/>
    </row>
    <row r="135" spans="1:120" ht="129.94999999999999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DO135"/>
      <c r="DP135"/>
    </row>
    <row r="136" spans="1:120" ht="125.1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DO136"/>
      <c r="DP136"/>
    </row>
    <row r="137" spans="1:120" ht="120" customHeight="1" x14ac:dyDescent="0.25">
      <c r="A137" s="2"/>
      <c r="B137" s="2"/>
      <c r="C137" s="2"/>
      <c r="D137" s="2"/>
      <c r="E137" s="2"/>
      <c r="F137" s="2"/>
      <c r="G137" s="2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</row>
    <row r="138" spans="1:120" ht="102.75" customHeight="1" x14ac:dyDescent="0.25">
      <c r="A138" s="2"/>
      <c r="B138" s="2"/>
      <c r="C138" s="2"/>
      <c r="D138" s="2"/>
      <c r="E138" s="2"/>
      <c r="F138" s="2"/>
      <c r="G138" s="2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</row>
    <row r="139" spans="1:120" ht="102.75" customHeight="1" x14ac:dyDescent="0.25">
      <c r="A139" s="9"/>
      <c r="B139" s="2"/>
      <c r="C139" s="2"/>
      <c r="D139" s="2"/>
      <c r="E139" s="2"/>
      <c r="F139" s="2"/>
      <c r="G139" s="2"/>
      <c r="H139" s="2"/>
      <c r="I139" s="2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</row>
    <row r="140" spans="1:120" ht="81.75" customHeight="1" x14ac:dyDescent="0.25">
      <c r="A140" s="9"/>
      <c r="B140" s="2"/>
      <c r="C140" s="2"/>
      <c r="D140" s="2"/>
      <c r="E140" s="2"/>
      <c r="F140" s="2"/>
      <c r="G140" s="2"/>
      <c r="H140" s="2"/>
      <c r="I140" s="2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</row>
    <row r="141" spans="1:120" ht="79.5" customHeight="1" x14ac:dyDescent="0.25">
      <c r="A141" s="9"/>
      <c r="B141" s="2"/>
      <c r="C141" s="2"/>
      <c r="D141" s="2"/>
      <c r="E141" s="2"/>
      <c r="F141" s="2"/>
      <c r="G141" s="2"/>
      <c r="H141" s="2"/>
      <c r="I141" s="2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</row>
    <row r="142" spans="1:120" ht="92.1" customHeight="1" x14ac:dyDescent="0.25">
      <c r="A142" s="9"/>
      <c r="B142" s="2"/>
      <c r="C142" s="2"/>
      <c r="D142" s="2"/>
      <c r="E142" s="2"/>
      <c r="F142" s="2"/>
      <c r="G142" s="2"/>
      <c r="H142" s="2"/>
      <c r="I142" s="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</row>
    <row r="143" spans="1:120" ht="50.45" customHeight="1" x14ac:dyDescent="0.25">
      <c r="A143" s="9"/>
      <c r="B143" s="2"/>
      <c r="C143" s="2"/>
      <c r="D143" s="2"/>
      <c r="E143" s="2"/>
      <c r="F143" s="2"/>
      <c r="G143" s="2"/>
      <c r="H143" s="2"/>
      <c r="I143" s="2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</row>
    <row r="144" spans="1:120" ht="51.95" customHeight="1" x14ac:dyDescent="0.25">
      <c r="A144" s="9"/>
      <c r="B144" s="2"/>
      <c r="C144" s="2"/>
      <c r="D144" s="2"/>
      <c r="E144" s="2"/>
      <c r="F144" s="2"/>
      <c r="G144" s="2"/>
      <c r="H144" s="2"/>
      <c r="I144" s="2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</row>
    <row r="145" spans="1:120" ht="65.45" customHeight="1" x14ac:dyDescent="0.25">
      <c r="A145" s="9"/>
      <c r="B145" s="2"/>
      <c r="C145" s="2"/>
      <c r="D145" s="2"/>
      <c r="E145" s="2"/>
      <c r="F145" s="2"/>
      <c r="G145" s="2"/>
      <c r="H145" s="2"/>
      <c r="I145" s="2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</row>
    <row r="146" spans="1:120" s="3" customFormat="1" ht="163.5" customHeight="1" x14ac:dyDescent="0.25">
      <c r="A146" s="9"/>
      <c r="B146" s="2"/>
      <c r="C146" s="2"/>
      <c r="D146" s="2"/>
      <c r="E146" s="2"/>
      <c r="F146" s="2"/>
      <c r="G146" s="2"/>
      <c r="H146" s="2"/>
      <c r="I146" s="2"/>
    </row>
    <row r="147" spans="1:120" s="3" customFormat="1" ht="80.25" customHeight="1" x14ac:dyDescent="0.25">
      <c r="A147" s="9"/>
      <c r="B147" s="2"/>
      <c r="C147" s="2"/>
      <c r="D147" s="2"/>
      <c r="E147" s="2"/>
      <c r="F147" s="2"/>
      <c r="G147" s="2"/>
      <c r="H147" s="2"/>
      <c r="I147" s="2"/>
    </row>
    <row r="148" spans="1:120" s="3" customFormat="1" ht="102.75" customHeight="1" x14ac:dyDescent="0.25">
      <c r="A148" s="9"/>
      <c r="B148" s="2"/>
      <c r="C148" s="2"/>
      <c r="D148" s="2"/>
      <c r="E148" s="2"/>
      <c r="F148" s="2"/>
      <c r="G148" s="2"/>
      <c r="H148" s="2"/>
      <c r="I148" s="2"/>
    </row>
    <row r="149" spans="1:120" s="2" customFormat="1" x14ac:dyDescent="0.25">
      <c r="A149" s="9"/>
    </row>
    <row r="150" spans="1:120" s="2" customFormat="1" x14ac:dyDescent="0.25">
      <c r="A150" s="9"/>
    </row>
    <row r="151" spans="1:120" s="2" customFormat="1" ht="114" customHeight="1" x14ac:dyDescent="0.25">
      <c r="A151" s="9"/>
    </row>
    <row r="152" spans="1:120" s="2" customFormat="1" x14ac:dyDescent="0.25">
      <c r="A152" s="9"/>
    </row>
    <row r="153" spans="1:120" s="2" customFormat="1" x14ac:dyDescent="0.25">
      <c r="A153" s="9"/>
    </row>
    <row r="154" spans="1:120" s="2" customFormat="1" x14ac:dyDescent="0.25">
      <c r="A154" s="9"/>
    </row>
    <row r="155" spans="1:120" s="2" customFormat="1" x14ac:dyDescent="0.25">
      <c r="A155" s="9"/>
    </row>
    <row r="156" spans="1:120" s="2" customFormat="1" x14ac:dyDescent="0.25">
      <c r="A156" s="9"/>
    </row>
    <row r="157" spans="1:120" s="2" customFormat="1" x14ac:dyDescent="0.25">
      <c r="A157" s="9"/>
    </row>
    <row r="158" spans="1:120" s="2" customFormat="1" x14ac:dyDescent="0.25">
      <c r="A158" s="9"/>
    </row>
    <row r="159" spans="1:120" s="2" customFormat="1" x14ac:dyDescent="0.25">
      <c r="A159" s="9"/>
    </row>
    <row r="160" spans="1:120" s="2" customFormat="1" x14ac:dyDescent="0.25">
      <c r="A160" s="9"/>
    </row>
    <row r="161" spans="1:1" s="2" customFormat="1" x14ac:dyDescent="0.25">
      <c r="A161" s="9"/>
    </row>
    <row r="162" spans="1:1" s="2" customFormat="1" x14ac:dyDescent="0.25">
      <c r="A162" s="9"/>
    </row>
    <row r="163" spans="1:1" s="2" customFormat="1" x14ac:dyDescent="0.25">
      <c r="A163" s="9"/>
    </row>
    <row r="164" spans="1:1" s="2" customFormat="1" x14ac:dyDescent="0.25">
      <c r="A164" s="9"/>
    </row>
    <row r="165" spans="1:1" s="2" customFormat="1" x14ac:dyDescent="0.25">
      <c r="A165" s="9"/>
    </row>
    <row r="166" spans="1:1" s="2" customFormat="1" x14ac:dyDescent="0.25">
      <c r="A166" s="9"/>
    </row>
    <row r="167" spans="1:1" s="2" customFormat="1" x14ac:dyDescent="0.25">
      <c r="A167" s="9"/>
    </row>
    <row r="168" spans="1:1" s="2" customFormat="1" x14ac:dyDescent="0.25">
      <c r="A168" s="9"/>
    </row>
    <row r="169" spans="1:1" s="2" customFormat="1" x14ac:dyDescent="0.25">
      <c r="A169" s="9"/>
    </row>
    <row r="170" spans="1:1" s="2" customFormat="1" x14ac:dyDescent="0.25">
      <c r="A170" s="9"/>
    </row>
    <row r="171" spans="1:1" s="2" customFormat="1" x14ac:dyDescent="0.25">
      <c r="A171" s="9"/>
    </row>
    <row r="172" spans="1:1" s="2" customFormat="1" x14ac:dyDescent="0.25">
      <c r="A172" s="9"/>
    </row>
    <row r="173" spans="1:1" s="2" customFormat="1" x14ac:dyDescent="0.25">
      <c r="A173" s="9"/>
    </row>
    <row r="174" spans="1:1" s="2" customFormat="1" x14ac:dyDescent="0.25">
      <c r="A174" s="9"/>
    </row>
    <row r="175" spans="1:1" s="2" customFormat="1" x14ac:dyDescent="0.25">
      <c r="A175" s="9"/>
    </row>
    <row r="176" spans="1:1" s="2" customFormat="1" x14ac:dyDescent="0.25">
      <c r="A176" s="9"/>
    </row>
    <row r="177" spans="1:1" s="2" customFormat="1" x14ac:dyDescent="0.25">
      <c r="A177" s="9"/>
    </row>
    <row r="178" spans="1:1" s="2" customFormat="1" x14ac:dyDescent="0.25">
      <c r="A178" s="9"/>
    </row>
    <row r="179" spans="1:1" s="2" customFormat="1" x14ac:dyDescent="0.25">
      <c r="A179" s="9"/>
    </row>
    <row r="180" spans="1:1" s="2" customFormat="1" x14ac:dyDescent="0.25">
      <c r="A180" s="9"/>
    </row>
    <row r="181" spans="1:1" s="2" customFormat="1" x14ac:dyDescent="0.25">
      <c r="A181" s="9"/>
    </row>
    <row r="182" spans="1:1" s="2" customFormat="1" x14ac:dyDescent="0.25">
      <c r="A182" s="9"/>
    </row>
    <row r="183" spans="1:1" s="2" customFormat="1" x14ac:dyDescent="0.25">
      <c r="A183" s="9"/>
    </row>
    <row r="184" spans="1:1" s="2" customFormat="1" x14ac:dyDescent="0.25">
      <c r="A184" s="9"/>
    </row>
    <row r="185" spans="1:1" s="2" customFormat="1" x14ac:dyDescent="0.25">
      <c r="A185" s="9"/>
    </row>
    <row r="186" spans="1:1" s="2" customFormat="1" x14ac:dyDescent="0.25">
      <c r="A186" s="9"/>
    </row>
    <row r="187" spans="1:1" s="2" customFormat="1" x14ac:dyDescent="0.25">
      <c r="A187" s="9"/>
    </row>
    <row r="188" spans="1:1" s="2" customFormat="1" x14ac:dyDescent="0.25">
      <c r="A188" s="9"/>
    </row>
    <row r="189" spans="1:1" s="2" customFormat="1" x14ac:dyDescent="0.25">
      <c r="A189" s="9"/>
    </row>
    <row r="190" spans="1:1" s="2" customFormat="1" x14ac:dyDescent="0.25">
      <c r="A190" s="9"/>
    </row>
    <row r="191" spans="1:1" s="2" customFormat="1" x14ac:dyDescent="0.25">
      <c r="A191" s="9"/>
    </row>
    <row r="192" spans="1:1" s="2" customFormat="1" x14ac:dyDescent="0.25">
      <c r="A192" s="9"/>
    </row>
    <row r="193" spans="1:1" s="2" customFormat="1" x14ac:dyDescent="0.25">
      <c r="A193" s="9"/>
    </row>
    <row r="194" spans="1:1" s="2" customFormat="1" x14ac:dyDescent="0.25">
      <c r="A194" s="9"/>
    </row>
    <row r="195" spans="1:1" s="2" customFormat="1" x14ac:dyDescent="0.25">
      <c r="A195" s="9"/>
    </row>
    <row r="196" spans="1:1" s="2" customFormat="1" x14ac:dyDescent="0.25">
      <c r="A196" s="9"/>
    </row>
    <row r="197" spans="1:1" s="2" customFormat="1" x14ac:dyDescent="0.25">
      <c r="A197" s="9"/>
    </row>
    <row r="198" spans="1:1" s="2" customFormat="1" x14ac:dyDescent="0.25">
      <c r="A198" s="9"/>
    </row>
    <row r="199" spans="1:1" s="2" customFormat="1" x14ac:dyDescent="0.25">
      <c r="A199" s="9"/>
    </row>
    <row r="200" spans="1:1" s="2" customFormat="1" x14ac:dyDescent="0.25">
      <c r="A200" s="9"/>
    </row>
    <row r="201" spans="1:1" s="2" customFormat="1" x14ac:dyDescent="0.25">
      <c r="A201" s="9"/>
    </row>
    <row r="202" spans="1:1" s="2" customFormat="1" x14ac:dyDescent="0.25">
      <c r="A202" s="9"/>
    </row>
    <row r="203" spans="1:1" s="2" customFormat="1" x14ac:dyDescent="0.25">
      <c r="A203" s="9"/>
    </row>
    <row r="204" spans="1:1" s="2" customFormat="1" x14ac:dyDescent="0.25">
      <c r="A204" s="9"/>
    </row>
    <row r="205" spans="1:1" s="2" customFormat="1" x14ac:dyDescent="0.25">
      <c r="A205" s="9"/>
    </row>
    <row r="206" spans="1:1" s="2" customFormat="1" x14ac:dyDescent="0.25">
      <c r="A206" s="9"/>
    </row>
    <row r="207" spans="1:1" s="2" customFormat="1" x14ac:dyDescent="0.25">
      <c r="A207" s="9"/>
    </row>
    <row r="208" spans="1:1" s="2" customFormat="1" x14ac:dyDescent="0.25">
      <c r="A208" s="9"/>
    </row>
    <row r="209" spans="1:1" s="2" customFormat="1" x14ac:dyDescent="0.25">
      <c r="A209" s="9"/>
    </row>
    <row r="210" spans="1:1" s="2" customFormat="1" x14ac:dyDescent="0.25">
      <c r="A210" s="9"/>
    </row>
    <row r="211" spans="1:1" s="2" customFormat="1" x14ac:dyDescent="0.25">
      <c r="A211" s="9"/>
    </row>
    <row r="212" spans="1:1" s="2" customFormat="1" x14ac:dyDescent="0.25">
      <c r="A212" s="9"/>
    </row>
    <row r="213" spans="1:1" s="2" customFormat="1" x14ac:dyDescent="0.25">
      <c r="A213" s="9"/>
    </row>
    <row r="214" spans="1:1" s="2" customFormat="1" x14ac:dyDescent="0.25">
      <c r="A214" s="9"/>
    </row>
    <row r="215" spans="1:1" s="2" customFormat="1" x14ac:dyDescent="0.25">
      <c r="A215" s="9"/>
    </row>
    <row r="216" spans="1:1" s="2" customFormat="1" x14ac:dyDescent="0.25">
      <c r="A216" s="9"/>
    </row>
    <row r="217" spans="1:1" s="2" customFormat="1" x14ac:dyDescent="0.25">
      <c r="A217" s="9"/>
    </row>
    <row r="218" spans="1:1" s="2" customFormat="1" x14ac:dyDescent="0.25">
      <c r="A218" s="9"/>
    </row>
    <row r="219" spans="1:1" s="2" customFormat="1" x14ac:dyDescent="0.25">
      <c r="A219" s="9"/>
    </row>
    <row r="220" spans="1:1" s="2" customFormat="1" x14ac:dyDescent="0.25">
      <c r="A220" s="9"/>
    </row>
    <row r="221" spans="1:1" s="2" customFormat="1" x14ac:dyDescent="0.25">
      <c r="A221" s="9"/>
    </row>
    <row r="222" spans="1:1" s="2" customFormat="1" x14ac:dyDescent="0.25">
      <c r="A222" s="9"/>
    </row>
    <row r="223" spans="1:1" s="2" customFormat="1" x14ac:dyDescent="0.25">
      <c r="A223" s="9"/>
    </row>
    <row r="224" spans="1:1" s="2" customFormat="1" x14ac:dyDescent="0.25">
      <c r="A224" s="9"/>
    </row>
    <row r="225" spans="1:1" s="2" customFormat="1" x14ac:dyDescent="0.25">
      <c r="A225" s="9"/>
    </row>
    <row r="226" spans="1:1" s="2" customFormat="1" x14ac:dyDescent="0.25">
      <c r="A226" s="9"/>
    </row>
    <row r="227" spans="1:1" s="2" customFormat="1" x14ac:dyDescent="0.25">
      <c r="A227" s="9"/>
    </row>
    <row r="228" spans="1:1" s="2" customFormat="1" x14ac:dyDescent="0.25">
      <c r="A228" s="9"/>
    </row>
    <row r="229" spans="1:1" s="2" customFormat="1" x14ac:dyDescent="0.25">
      <c r="A229" s="9"/>
    </row>
    <row r="230" spans="1:1" s="2" customFormat="1" x14ac:dyDescent="0.25">
      <c r="A230" s="9"/>
    </row>
    <row r="231" spans="1:1" s="2" customFormat="1" x14ac:dyDescent="0.25">
      <c r="A231" s="9"/>
    </row>
    <row r="232" spans="1:1" s="2" customFormat="1" x14ac:dyDescent="0.25">
      <c r="A232" s="9"/>
    </row>
    <row r="233" spans="1:1" s="2" customFormat="1" x14ac:dyDescent="0.25">
      <c r="A233" s="9"/>
    </row>
    <row r="234" spans="1:1" s="2" customFormat="1" x14ac:dyDescent="0.25">
      <c r="A234" s="9"/>
    </row>
    <row r="235" spans="1:1" s="2" customFormat="1" x14ac:dyDescent="0.25">
      <c r="A235" s="9"/>
    </row>
    <row r="236" spans="1:1" s="2" customFormat="1" x14ac:dyDescent="0.25">
      <c r="A236" s="9"/>
    </row>
    <row r="237" spans="1:1" s="2" customFormat="1" x14ac:dyDescent="0.25">
      <c r="A237" s="9"/>
    </row>
    <row r="238" spans="1:1" s="2" customFormat="1" x14ac:dyDescent="0.25">
      <c r="A238" s="9"/>
    </row>
    <row r="239" spans="1:1" s="2" customFormat="1" x14ac:dyDescent="0.25">
      <c r="A239" s="9"/>
    </row>
    <row r="240" spans="1:1" s="2" customFormat="1" x14ac:dyDescent="0.25">
      <c r="A240" s="9"/>
    </row>
    <row r="241" spans="1:1" s="2" customFormat="1" x14ac:dyDescent="0.25">
      <c r="A241" s="9"/>
    </row>
    <row r="242" spans="1:1" s="2" customFormat="1" x14ac:dyDescent="0.25">
      <c r="A242" s="9"/>
    </row>
    <row r="243" spans="1:1" s="2" customFormat="1" x14ac:dyDescent="0.25">
      <c r="A243" s="9"/>
    </row>
    <row r="244" spans="1:1" s="2" customFormat="1" x14ac:dyDescent="0.25">
      <c r="A244" s="9"/>
    </row>
    <row r="245" spans="1:1" s="2" customFormat="1" x14ac:dyDescent="0.25">
      <c r="A245" s="9"/>
    </row>
    <row r="246" spans="1:1" s="2" customFormat="1" x14ac:dyDescent="0.25">
      <c r="A246" s="9"/>
    </row>
    <row r="247" spans="1:1" s="2" customFormat="1" x14ac:dyDescent="0.25">
      <c r="A247" s="9"/>
    </row>
    <row r="248" spans="1:1" s="2" customFormat="1" x14ac:dyDescent="0.25">
      <c r="A248" s="9"/>
    </row>
    <row r="249" spans="1:1" s="2" customFormat="1" x14ac:dyDescent="0.25">
      <c r="A249" s="9"/>
    </row>
    <row r="250" spans="1:1" s="2" customFormat="1" x14ac:dyDescent="0.25">
      <c r="A250" s="9"/>
    </row>
    <row r="251" spans="1:1" s="2" customFormat="1" x14ac:dyDescent="0.25">
      <c r="A251" s="9"/>
    </row>
    <row r="252" spans="1:1" s="2" customFormat="1" x14ac:dyDescent="0.25">
      <c r="A252" s="9"/>
    </row>
    <row r="253" spans="1:1" s="2" customFormat="1" x14ac:dyDescent="0.25">
      <c r="A253" s="9"/>
    </row>
    <row r="254" spans="1:1" s="2" customFormat="1" x14ac:dyDescent="0.25">
      <c r="A254" s="9"/>
    </row>
    <row r="255" spans="1:1" s="2" customFormat="1" x14ac:dyDescent="0.25">
      <c r="A255" s="9"/>
    </row>
    <row r="256" spans="1:1" s="2" customFormat="1" x14ac:dyDescent="0.25">
      <c r="A256" s="9"/>
    </row>
    <row r="257" spans="1:1" s="2" customFormat="1" x14ac:dyDescent="0.25">
      <c r="A257" s="9"/>
    </row>
    <row r="258" spans="1:1" s="2" customFormat="1" x14ac:dyDescent="0.25">
      <c r="A258" s="9"/>
    </row>
    <row r="259" spans="1:1" s="2" customFormat="1" x14ac:dyDescent="0.25">
      <c r="A259" s="9"/>
    </row>
    <row r="260" spans="1:1" s="2" customFormat="1" x14ac:dyDescent="0.25">
      <c r="A260" s="9"/>
    </row>
    <row r="261" spans="1:1" s="2" customFormat="1" x14ac:dyDescent="0.25">
      <c r="A261" s="9"/>
    </row>
    <row r="262" spans="1:1" s="2" customFormat="1" x14ac:dyDescent="0.25">
      <c r="A262" s="9"/>
    </row>
    <row r="263" spans="1:1" s="2" customFormat="1" x14ac:dyDescent="0.25">
      <c r="A263" s="9"/>
    </row>
    <row r="264" spans="1:1" s="2" customFormat="1" x14ac:dyDescent="0.25">
      <c r="A264" s="9"/>
    </row>
    <row r="265" spans="1:1" s="2" customFormat="1" x14ac:dyDescent="0.25">
      <c r="A265" s="9"/>
    </row>
    <row r="266" spans="1:1" s="2" customFormat="1" x14ac:dyDescent="0.25">
      <c r="A266" s="9"/>
    </row>
    <row r="267" spans="1:1" s="2" customFormat="1" x14ac:dyDescent="0.25">
      <c r="A267" s="9"/>
    </row>
    <row r="268" spans="1:1" s="2" customFormat="1" x14ac:dyDescent="0.25">
      <c r="A268" s="9"/>
    </row>
    <row r="269" spans="1:1" s="2" customFormat="1" x14ac:dyDescent="0.25">
      <c r="A269" s="9"/>
    </row>
    <row r="270" spans="1:1" s="2" customFormat="1" x14ac:dyDescent="0.25">
      <c r="A270" s="9"/>
    </row>
    <row r="271" spans="1:1" s="2" customFormat="1" x14ac:dyDescent="0.25">
      <c r="A271" s="9"/>
    </row>
    <row r="272" spans="1:1" s="2" customFormat="1" x14ac:dyDescent="0.25">
      <c r="A272" s="9"/>
    </row>
    <row r="273" spans="1:1" s="2" customFormat="1" x14ac:dyDescent="0.25">
      <c r="A273" s="9"/>
    </row>
    <row r="274" spans="1:1" s="2" customFormat="1" x14ac:dyDescent="0.25">
      <c r="A274" s="9"/>
    </row>
    <row r="275" spans="1:1" s="2" customFormat="1" x14ac:dyDescent="0.25">
      <c r="A275" s="9"/>
    </row>
    <row r="276" spans="1:1" s="2" customFormat="1" x14ac:dyDescent="0.25">
      <c r="A276" s="9"/>
    </row>
    <row r="277" spans="1:1" s="2" customFormat="1" x14ac:dyDescent="0.25">
      <c r="A277" s="9"/>
    </row>
    <row r="278" spans="1:1" s="2" customFormat="1" x14ac:dyDescent="0.25">
      <c r="A278" s="9"/>
    </row>
    <row r="279" spans="1:1" s="2" customFormat="1" x14ac:dyDescent="0.25">
      <c r="A279" s="9"/>
    </row>
    <row r="280" spans="1:1" s="2" customFormat="1" x14ac:dyDescent="0.25">
      <c r="A280" s="9"/>
    </row>
    <row r="281" spans="1:1" s="2" customFormat="1" x14ac:dyDescent="0.25">
      <c r="A281" s="9"/>
    </row>
    <row r="282" spans="1:1" s="2" customFormat="1" x14ac:dyDescent="0.25">
      <c r="A282" s="9"/>
    </row>
    <row r="283" spans="1:1" s="2" customFormat="1" x14ac:dyDescent="0.25">
      <c r="A283" s="9"/>
    </row>
    <row r="284" spans="1:1" s="2" customFormat="1" x14ac:dyDescent="0.25">
      <c r="A284" s="9"/>
    </row>
    <row r="285" spans="1:1" s="2" customFormat="1" x14ac:dyDescent="0.25">
      <c r="A285" s="9"/>
    </row>
    <row r="286" spans="1:1" s="2" customFormat="1" x14ac:dyDescent="0.25">
      <c r="A286" s="9"/>
    </row>
    <row r="287" spans="1:1" s="2" customFormat="1" x14ac:dyDescent="0.25">
      <c r="A287" s="9"/>
    </row>
    <row r="288" spans="1:1" s="2" customFormat="1" x14ac:dyDescent="0.25">
      <c r="A288" s="9"/>
    </row>
    <row r="289" spans="1:1" s="2" customFormat="1" x14ac:dyDescent="0.25">
      <c r="A289" s="9"/>
    </row>
    <row r="290" spans="1:1" s="2" customFormat="1" x14ac:dyDescent="0.25">
      <c r="A290" s="9"/>
    </row>
    <row r="291" spans="1:1" s="2" customFormat="1" x14ac:dyDescent="0.25">
      <c r="A291" s="9"/>
    </row>
    <row r="292" spans="1:1" s="2" customFormat="1" x14ac:dyDescent="0.25">
      <c r="A292" s="9"/>
    </row>
    <row r="293" spans="1:1" s="2" customFormat="1" x14ac:dyDescent="0.25">
      <c r="A293" s="9"/>
    </row>
    <row r="294" spans="1:1" s="2" customFormat="1" x14ac:dyDescent="0.25">
      <c r="A294" s="9"/>
    </row>
    <row r="295" spans="1:1" s="2" customFormat="1" x14ac:dyDescent="0.25">
      <c r="A295" s="9"/>
    </row>
    <row r="296" spans="1:1" s="2" customFormat="1" x14ac:dyDescent="0.25">
      <c r="A296" s="9"/>
    </row>
    <row r="297" spans="1:1" s="2" customFormat="1" x14ac:dyDescent="0.25">
      <c r="A297" s="9"/>
    </row>
    <row r="298" spans="1:1" s="2" customFormat="1" x14ac:dyDescent="0.25">
      <c r="A298" s="9"/>
    </row>
    <row r="299" spans="1:1" s="2" customFormat="1" x14ac:dyDescent="0.25">
      <c r="A299" s="9"/>
    </row>
    <row r="300" spans="1:1" s="2" customFormat="1" x14ac:dyDescent="0.25">
      <c r="A300" s="9"/>
    </row>
    <row r="301" spans="1:1" s="2" customFormat="1" x14ac:dyDescent="0.25">
      <c r="A301" s="9"/>
    </row>
    <row r="302" spans="1:1" s="2" customFormat="1" x14ac:dyDescent="0.25">
      <c r="A302" s="9"/>
    </row>
    <row r="303" spans="1:1" s="2" customFormat="1" x14ac:dyDescent="0.25">
      <c r="A303" s="9"/>
    </row>
    <row r="304" spans="1:1" s="2" customFormat="1" x14ac:dyDescent="0.25">
      <c r="A304" s="9"/>
    </row>
    <row r="305" spans="1:1" s="2" customFormat="1" x14ac:dyDescent="0.25">
      <c r="A305" s="9"/>
    </row>
    <row r="306" spans="1:1" s="2" customFormat="1" x14ac:dyDescent="0.25">
      <c r="A306" s="9"/>
    </row>
    <row r="307" spans="1:1" s="2" customFormat="1" x14ac:dyDescent="0.25">
      <c r="A307" s="9"/>
    </row>
    <row r="308" spans="1:1" s="2" customFormat="1" x14ac:dyDescent="0.25">
      <c r="A308" s="9"/>
    </row>
    <row r="309" spans="1:1" s="2" customFormat="1" x14ac:dyDescent="0.25">
      <c r="A309" s="9"/>
    </row>
    <row r="310" spans="1:1" s="2" customFormat="1" x14ac:dyDescent="0.25">
      <c r="A310" s="9"/>
    </row>
    <row r="311" spans="1:1" s="2" customFormat="1" x14ac:dyDescent="0.25">
      <c r="A311" s="9"/>
    </row>
    <row r="312" spans="1:1" s="2" customFormat="1" x14ac:dyDescent="0.25">
      <c r="A312" s="9"/>
    </row>
    <row r="313" spans="1:1" s="2" customFormat="1" x14ac:dyDescent="0.25">
      <c r="A313" s="9"/>
    </row>
    <row r="314" spans="1:1" s="2" customFormat="1" x14ac:dyDescent="0.25">
      <c r="A314" s="9"/>
    </row>
    <row r="315" spans="1:1" s="2" customFormat="1" x14ac:dyDescent="0.25">
      <c r="A315" s="9"/>
    </row>
    <row r="316" spans="1:1" s="2" customFormat="1" x14ac:dyDescent="0.25">
      <c r="A316" s="9"/>
    </row>
    <row r="317" spans="1:1" s="2" customFormat="1" x14ac:dyDescent="0.25">
      <c r="A317" s="9"/>
    </row>
    <row r="318" spans="1:1" s="2" customFormat="1" x14ac:dyDescent="0.25">
      <c r="A318" s="9"/>
    </row>
    <row r="319" spans="1:1" s="2" customFormat="1" x14ac:dyDescent="0.25">
      <c r="A319" s="9"/>
    </row>
    <row r="320" spans="1:1" s="2" customFormat="1" x14ac:dyDescent="0.25">
      <c r="A320" s="9"/>
    </row>
    <row r="321" spans="1:1" s="2" customFormat="1" x14ac:dyDescent="0.25">
      <c r="A321" s="9"/>
    </row>
    <row r="322" spans="1:1" s="2" customFormat="1" x14ac:dyDescent="0.25">
      <c r="A322" s="9"/>
    </row>
    <row r="323" spans="1:1" s="2" customFormat="1" x14ac:dyDescent="0.25">
      <c r="A323" s="9"/>
    </row>
    <row r="324" spans="1:1" s="2" customFormat="1" x14ac:dyDescent="0.25">
      <c r="A324" s="9"/>
    </row>
    <row r="325" spans="1:1" s="2" customFormat="1" x14ac:dyDescent="0.25">
      <c r="A325" s="9"/>
    </row>
    <row r="326" spans="1:1" s="2" customFormat="1" x14ac:dyDescent="0.25">
      <c r="A326" s="9"/>
    </row>
    <row r="327" spans="1:1" s="2" customFormat="1" x14ac:dyDescent="0.25">
      <c r="A327" s="9"/>
    </row>
    <row r="328" spans="1:1" s="2" customFormat="1" x14ac:dyDescent="0.25">
      <c r="A328" s="9"/>
    </row>
    <row r="329" spans="1:1" s="2" customFormat="1" x14ac:dyDescent="0.25">
      <c r="A329" s="9"/>
    </row>
    <row r="330" spans="1:1" s="2" customFormat="1" x14ac:dyDescent="0.25">
      <c r="A330" s="9"/>
    </row>
    <row r="331" spans="1:1" s="2" customFormat="1" x14ac:dyDescent="0.25">
      <c r="A331" s="9"/>
    </row>
    <row r="332" spans="1:1" s="2" customFormat="1" x14ac:dyDescent="0.25">
      <c r="A332" s="9"/>
    </row>
    <row r="333" spans="1:1" s="2" customFormat="1" x14ac:dyDescent="0.25">
      <c r="A333" s="9"/>
    </row>
    <row r="334" spans="1:1" s="2" customFormat="1" x14ac:dyDescent="0.25">
      <c r="A334" s="9"/>
    </row>
    <row r="335" spans="1:1" s="2" customFormat="1" x14ac:dyDescent="0.25">
      <c r="A335" s="9"/>
    </row>
    <row r="336" spans="1:1" s="2" customFormat="1" x14ac:dyDescent="0.25">
      <c r="A336" s="9"/>
    </row>
    <row r="337" spans="1:1" s="2" customFormat="1" x14ac:dyDescent="0.25">
      <c r="A337" s="9"/>
    </row>
    <row r="338" spans="1:1" s="2" customFormat="1" x14ac:dyDescent="0.25">
      <c r="A338" s="9"/>
    </row>
    <row r="339" spans="1:1" s="2" customFormat="1" x14ac:dyDescent="0.25">
      <c r="A339" s="9"/>
    </row>
    <row r="340" spans="1:1" s="2" customFormat="1" x14ac:dyDescent="0.25">
      <c r="A340" s="9"/>
    </row>
    <row r="341" spans="1:1" s="2" customFormat="1" x14ac:dyDescent="0.25">
      <c r="A341" s="9"/>
    </row>
    <row r="342" spans="1:1" s="2" customFormat="1" x14ac:dyDescent="0.25">
      <c r="A342" s="9"/>
    </row>
    <row r="343" spans="1:1" s="2" customFormat="1" x14ac:dyDescent="0.25">
      <c r="A343" s="9"/>
    </row>
    <row r="344" spans="1:1" s="2" customFormat="1" x14ac:dyDescent="0.25">
      <c r="A344" s="9"/>
    </row>
    <row r="345" spans="1:1" s="2" customFormat="1" x14ac:dyDescent="0.25">
      <c r="A345" s="9"/>
    </row>
    <row r="346" spans="1:1" s="2" customFormat="1" x14ac:dyDescent="0.25">
      <c r="A346" s="9"/>
    </row>
    <row r="347" spans="1:1" s="2" customFormat="1" x14ac:dyDescent="0.25">
      <c r="A347" s="9"/>
    </row>
    <row r="348" spans="1:1" s="2" customFormat="1" x14ac:dyDescent="0.25">
      <c r="A348" s="9"/>
    </row>
    <row r="349" spans="1:1" s="2" customFormat="1" x14ac:dyDescent="0.25">
      <c r="A349" s="9"/>
    </row>
    <row r="350" spans="1:1" s="2" customFormat="1" x14ac:dyDescent="0.25">
      <c r="A350" s="9"/>
    </row>
    <row r="351" spans="1:1" s="2" customFormat="1" x14ac:dyDescent="0.25">
      <c r="A351" s="9"/>
    </row>
    <row r="352" spans="1:1" s="2" customFormat="1" x14ac:dyDescent="0.25">
      <c r="A352" s="9"/>
    </row>
    <row r="353" spans="1:1" s="2" customFormat="1" x14ac:dyDescent="0.25">
      <c r="A353" s="9"/>
    </row>
    <row r="354" spans="1:1" s="2" customFormat="1" x14ac:dyDescent="0.25">
      <c r="A354" s="9"/>
    </row>
    <row r="355" spans="1:1" s="2" customFormat="1" x14ac:dyDescent="0.25">
      <c r="A355" s="9"/>
    </row>
    <row r="356" spans="1:1" s="2" customFormat="1" x14ac:dyDescent="0.25">
      <c r="A356" s="9"/>
    </row>
    <row r="357" spans="1:1" s="2" customFormat="1" x14ac:dyDescent="0.25">
      <c r="A357" s="9"/>
    </row>
    <row r="358" spans="1:1" s="2" customFormat="1" x14ac:dyDescent="0.25">
      <c r="A358" s="9"/>
    </row>
    <row r="359" spans="1:1" s="2" customFormat="1" x14ac:dyDescent="0.25">
      <c r="A359" s="9"/>
    </row>
    <row r="360" spans="1:1" s="2" customFormat="1" x14ac:dyDescent="0.25">
      <c r="A360" s="9"/>
    </row>
    <row r="361" spans="1:1" s="2" customFormat="1" x14ac:dyDescent="0.25">
      <c r="A361" s="9"/>
    </row>
    <row r="362" spans="1:1" s="2" customFormat="1" x14ac:dyDescent="0.25">
      <c r="A362" s="9"/>
    </row>
    <row r="363" spans="1:1" s="2" customFormat="1" x14ac:dyDescent="0.25">
      <c r="A363" s="9"/>
    </row>
    <row r="364" spans="1:1" s="2" customFormat="1" x14ac:dyDescent="0.25">
      <c r="A364" s="9"/>
    </row>
    <row r="365" spans="1:1" s="2" customFormat="1" x14ac:dyDescent="0.25">
      <c r="A365" s="9"/>
    </row>
    <row r="366" spans="1:1" s="2" customFormat="1" x14ac:dyDescent="0.25">
      <c r="A366" s="9"/>
    </row>
    <row r="367" spans="1:1" s="2" customFormat="1" x14ac:dyDescent="0.25">
      <c r="A367" s="9"/>
    </row>
    <row r="368" spans="1:1" s="2" customFormat="1" x14ac:dyDescent="0.25">
      <c r="A368" s="9"/>
    </row>
    <row r="369" spans="1:1" s="2" customFormat="1" x14ac:dyDescent="0.25">
      <c r="A369" s="9"/>
    </row>
    <row r="370" spans="1:1" s="2" customFormat="1" x14ac:dyDescent="0.25">
      <c r="A370" s="9"/>
    </row>
    <row r="371" spans="1:1" s="2" customFormat="1" x14ac:dyDescent="0.25">
      <c r="A371" s="9"/>
    </row>
    <row r="372" spans="1:1" s="2" customFormat="1" x14ac:dyDescent="0.25">
      <c r="A372" s="9"/>
    </row>
    <row r="373" spans="1:1" s="2" customFormat="1" x14ac:dyDescent="0.25">
      <c r="A373" s="9"/>
    </row>
    <row r="374" spans="1:1" s="2" customFormat="1" x14ac:dyDescent="0.25">
      <c r="A374" s="9"/>
    </row>
    <row r="375" spans="1:1" s="2" customFormat="1" x14ac:dyDescent="0.25">
      <c r="A375" s="9"/>
    </row>
    <row r="376" spans="1:1" s="2" customFormat="1" x14ac:dyDescent="0.25">
      <c r="A376" s="9"/>
    </row>
    <row r="377" spans="1:1" s="2" customFormat="1" x14ac:dyDescent="0.25">
      <c r="A377" s="9"/>
    </row>
    <row r="378" spans="1:1" s="2" customFormat="1" x14ac:dyDescent="0.25">
      <c r="A378" s="9"/>
    </row>
    <row r="379" spans="1:1" s="2" customFormat="1" x14ac:dyDescent="0.25">
      <c r="A379" s="9"/>
    </row>
    <row r="380" spans="1:1" s="2" customFormat="1" x14ac:dyDescent="0.25">
      <c r="A380" s="9"/>
    </row>
    <row r="381" spans="1:1" s="2" customFormat="1" x14ac:dyDescent="0.25">
      <c r="A381" s="9"/>
    </row>
    <row r="382" spans="1:1" s="2" customFormat="1" x14ac:dyDescent="0.25">
      <c r="A382" s="9"/>
    </row>
    <row r="383" spans="1:1" s="2" customFormat="1" x14ac:dyDescent="0.25">
      <c r="A383" s="9"/>
    </row>
    <row r="384" spans="1:1" s="2" customFormat="1" x14ac:dyDescent="0.25">
      <c r="A384" s="9"/>
    </row>
    <row r="385" spans="1:1" s="2" customFormat="1" x14ac:dyDescent="0.25">
      <c r="A385" s="9"/>
    </row>
    <row r="386" spans="1:1" s="2" customFormat="1" x14ac:dyDescent="0.25">
      <c r="A386" s="9"/>
    </row>
    <row r="387" spans="1:1" s="2" customFormat="1" x14ac:dyDescent="0.25">
      <c r="A387" s="9"/>
    </row>
    <row r="388" spans="1:1" s="2" customFormat="1" x14ac:dyDescent="0.25">
      <c r="A388" s="9"/>
    </row>
    <row r="389" spans="1:1" s="2" customFormat="1" x14ac:dyDescent="0.25">
      <c r="A389" s="9"/>
    </row>
    <row r="390" spans="1:1" s="2" customFormat="1" x14ac:dyDescent="0.25">
      <c r="A390" s="9"/>
    </row>
    <row r="391" spans="1:1" s="2" customFormat="1" x14ac:dyDescent="0.25">
      <c r="A391" s="9"/>
    </row>
    <row r="392" spans="1:1" s="2" customFormat="1" x14ac:dyDescent="0.25">
      <c r="A392" s="9"/>
    </row>
    <row r="393" spans="1:1" s="2" customFormat="1" x14ac:dyDescent="0.25">
      <c r="A393" s="9"/>
    </row>
    <row r="394" spans="1:1" s="2" customFormat="1" x14ac:dyDescent="0.25">
      <c r="A394" s="9"/>
    </row>
    <row r="395" spans="1:1" s="2" customFormat="1" x14ac:dyDescent="0.25">
      <c r="A395" s="9"/>
    </row>
    <row r="396" spans="1:1" s="2" customFormat="1" x14ac:dyDescent="0.25">
      <c r="A396" s="9"/>
    </row>
    <row r="397" spans="1:1" s="2" customFormat="1" x14ac:dyDescent="0.25">
      <c r="A397" s="9"/>
    </row>
    <row r="398" spans="1:1" s="2" customFormat="1" x14ac:dyDescent="0.25">
      <c r="A398" s="9"/>
    </row>
    <row r="399" spans="1:1" s="2" customFormat="1" x14ac:dyDescent="0.25">
      <c r="A399" s="9"/>
    </row>
    <row r="400" spans="1:1" s="2" customFormat="1" x14ac:dyDescent="0.25">
      <c r="A400" s="9"/>
    </row>
    <row r="401" spans="1:1" s="2" customFormat="1" x14ac:dyDescent="0.25">
      <c r="A401" s="9"/>
    </row>
    <row r="402" spans="1:1" s="2" customFormat="1" x14ac:dyDescent="0.25">
      <c r="A402" s="9"/>
    </row>
    <row r="403" spans="1:1" s="2" customFormat="1" x14ac:dyDescent="0.25">
      <c r="A403" s="9"/>
    </row>
    <row r="404" spans="1:1" s="2" customFormat="1" x14ac:dyDescent="0.25">
      <c r="A404" s="9"/>
    </row>
    <row r="405" spans="1:1" s="2" customFormat="1" x14ac:dyDescent="0.25">
      <c r="A405" s="9"/>
    </row>
    <row r="406" spans="1:1" s="2" customFormat="1" x14ac:dyDescent="0.25">
      <c r="A406" s="9"/>
    </row>
    <row r="407" spans="1:1" s="2" customFormat="1" x14ac:dyDescent="0.25">
      <c r="A407" s="9"/>
    </row>
    <row r="408" spans="1:1" s="2" customFormat="1" x14ac:dyDescent="0.25">
      <c r="A408" s="9"/>
    </row>
    <row r="409" spans="1:1" s="2" customFormat="1" x14ac:dyDescent="0.25">
      <c r="A409" s="9"/>
    </row>
    <row r="410" spans="1:1" s="2" customFormat="1" x14ac:dyDescent="0.25">
      <c r="A410" s="9"/>
    </row>
    <row r="411" spans="1:1" s="2" customFormat="1" x14ac:dyDescent="0.25">
      <c r="A411" s="9"/>
    </row>
    <row r="412" spans="1:1" s="2" customFormat="1" x14ac:dyDescent="0.25">
      <c r="A412" s="9"/>
    </row>
    <row r="413" spans="1:1" s="2" customFormat="1" x14ac:dyDescent="0.25">
      <c r="A413" s="9"/>
    </row>
    <row r="414" spans="1:1" s="2" customFormat="1" x14ac:dyDescent="0.25">
      <c r="A414" s="9"/>
    </row>
    <row r="415" spans="1:1" s="2" customFormat="1" x14ac:dyDescent="0.25">
      <c r="A415" s="9"/>
    </row>
    <row r="416" spans="1:1" s="2" customFormat="1" x14ac:dyDescent="0.25">
      <c r="A416" s="9"/>
    </row>
    <row r="417" spans="1:1" s="2" customFormat="1" x14ac:dyDescent="0.25">
      <c r="A417" s="9"/>
    </row>
    <row r="418" spans="1:1" s="2" customFormat="1" x14ac:dyDescent="0.25">
      <c r="A418" s="9"/>
    </row>
    <row r="419" spans="1:1" s="2" customFormat="1" x14ac:dyDescent="0.25">
      <c r="A419" s="9"/>
    </row>
    <row r="420" spans="1:1" s="2" customFormat="1" x14ac:dyDescent="0.25">
      <c r="A420" s="9"/>
    </row>
    <row r="421" spans="1:1" s="2" customFormat="1" x14ac:dyDescent="0.25">
      <c r="A421" s="9"/>
    </row>
    <row r="422" spans="1:1" s="2" customFormat="1" x14ac:dyDescent="0.25">
      <c r="A422" s="9"/>
    </row>
    <row r="423" spans="1:1" s="2" customFormat="1" x14ac:dyDescent="0.25">
      <c r="A423" s="9"/>
    </row>
    <row r="424" spans="1:1" s="2" customFormat="1" x14ac:dyDescent="0.25">
      <c r="A424" s="9"/>
    </row>
    <row r="425" spans="1:1" s="2" customFormat="1" x14ac:dyDescent="0.25">
      <c r="A425" s="9"/>
    </row>
    <row r="426" spans="1:1" s="2" customFormat="1" x14ac:dyDescent="0.25">
      <c r="A426" s="9"/>
    </row>
    <row r="427" spans="1:1" s="2" customFormat="1" x14ac:dyDescent="0.25">
      <c r="A427" s="9"/>
    </row>
    <row r="428" spans="1:1" s="2" customFormat="1" x14ac:dyDescent="0.25">
      <c r="A428" s="9"/>
    </row>
    <row r="429" spans="1:1" s="2" customFormat="1" x14ac:dyDescent="0.25">
      <c r="A429" s="9"/>
    </row>
    <row r="430" spans="1:1" s="2" customFormat="1" x14ac:dyDescent="0.25">
      <c r="A430" s="9"/>
    </row>
    <row r="431" spans="1:1" s="2" customFormat="1" x14ac:dyDescent="0.25">
      <c r="A431" s="9"/>
    </row>
    <row r="432" spans="1:1" s="2" customFormat="1" x14ac:dyDescent="0.25">
      <c r="A432" s="9"/>
    </row>
    <row r="433" spans="1:1" s="2" customFormat="1" x14ac:dyDescent="0.25">
      <c r="A433" s="9"/>
    </row>
    <row r="434" spans="1:1" s="2" customFormat="1" x14ac:dyDescent="0.25">
      <c r="A434" s="9"/>
    </row>
    <row r="435" spans="1:1" s="2" customFormat="1" x14ac:dyDescent="0.25">
      <c r="A435" s="9"/>
    </row>
    <row r="436" spans="1:1" s="2" customFormat="1" x14ac:dyDescent="0.25">
      <c r="A436" s="9"/>
    </row>
    <row r="437" spans="1:1" s="2" customFormat="1" x14ac:dyDescent="0.25">
      <c r="A437" s="9"/>
    </row>
    <row r="438" spans="1:1" s="2" customFormat="1" x14ac:dyDescent="0.25">
      <c r="A438" s="9"/>
    </row>
    <row r="439" spans="1:1" s="2" customFormat="1" x14ac:dyDescent="0.25">
      <c r="A439" s="9"/>
    </row>
    <row r="440" spans="1:1" s="2" customFormat="1" x14ac:dyDescent="0.25">
      <c r="A440" s="9"/>
    </row>
    <row r="441" spans="1:1" s="2" customFormat="1" x14ac:dyDescent="0.25">
      <c r="A441" s="9"/>
    </row>
    <row r="442" spans="1:1" s="2" customFormat="1" x14ac:dyDescent="0.25">
      <c r="A442" s="9"/>
    </row>
    <row r="443" spans="1:1" s="2" customFormat="1" x14ac:dyDescent="0.25">
      <c r="A443" s="9"/>
    </row>
    <row r="444" spans="1:1" s="2" customFormat="1" x14ac:dyDescent="0.25">
      <c r="A444" s="9"/>
    </row>
    <row r="445" spans="1:1" s="2" customFormat="1" x14ac:dyDescent="0.25">
      <c r="A445" s="9"/>
    </row>
    <row r="446" spans="1:1" s="2" customFormat="1" x14ac:dyDescent="0.25">
      <c r="A446" s="9"/>
    </row>
    <row r="447" spans="1:1" s="2" customFormat="1" x14ac:dyDescent="0.25">
      <c r="A447" s="9"/>
    </row>
    <row r="448" spans="1:1" s="2" customFormat="1" x14ac:dyDescent="0.25">
      <c r="A448" s="9"/>
    </row>
    <row r="449" spans="1:1" s="2" customFormat="1" x14ac:dyDescent="0.25">
      <c r="A449" s="9"/>
    </row>
    <row r="450" spans="1:1" s="2" customFormat="1" x14ac:dyDescent="0.25">
      <c r="A450" s="9"/>
    </row>
    <row r="451" spans="1:1" s="2" customFormat="1" x14ac:dyDescent="0.25">
      <c r="A451" s="9"/>
    </row>
    <row r="452" spans="1:1" s="2" customFormat="1" x14ac:dyDescent="0.25">
      <c r="A452" s="9"/>
    </row>
    <row r="453" spans="1:1" s="2" customFormat="1" x14ac:dyDescent="0.25">
      <c r="A453" s="9"/>
    </row>
    <row r="454" spans="1:1" s="2" customFormat="1" x14ac:dyDescent="0.25">
      <c r="A454" s="9"/>
    </row>
    <row r="455" spans="1:1" s="2" customFormat="1" x14ac:dyDescent="0.25">
      <c r="A455" s="9"/>
    </row>
    <row r="456" spans="1:1" s="2" customFormat="1" x14ac:dyDescent="0.25">
      <c r="A456" s="9"/>
    </row>
    <row r="457" spans="1:1" s="2" customFormat="1" x14ac:dyDescent="0.25">
      <c r="A457" s="9"/>
    </row>
    <row r="458" spans="1:1" s="2" customFormat="1" x14ac:dyDescent="0.25">
      <c r="A458" s="9"/>
    </row>
    <row r="459" spans="1:1" s="2" customFormat="1" x14ac:dyDescent="0.25">
      <c r="A459" s="9"/>
    </row>
    <row r="460" spans="1:1" s="2" customFormat="1" x14ac:dyDescent="0.25">
      <c r="A460" s="9"/>
    </row>
    <row r="461" spans="1:1" s="2" customFormat="1" x14ac:dyDescent="0.25">
      <c r="A461" s="9"/>
    </row>
    <row r="462" spans="1:1" s="2" customFormat="1" x14ac:dyDescent="0.25">
      <c r="A462" s="9"/>
    </row>
    <row r="463" spans="1:1" s="2" customFormat="1" x14ac:dyDescent="0.25">
      <c r="A463" s="9"/>
    </row>
    <row r="464" spans="1:1" s="2" customFormat="1" x14ac:dyDescent="0.25">
      <c r="A464" s="9"/>
    </row>
    <row r="465" spans="1:1" s="2" customFormat="1" x14ac:dyDescent="0.25">
      <c r="A465" s="9"/>
    </row>
    <row r="466" spans="1:1" s="2" customFormat="1" x14ac:dyDescent="0.25">
      <c r="A466" s="9"/>
    </row>
    <row r="467" spans="1:1" s="2" customFormat="1" x14ac:dyDescent="0.25">
      <c r="A467" s="9"/>
    </row>
    <row r="468" spans="1:1" s="2" customFormat="1" x14ac:dyDescent="0.25">
      <c r="A468" s="9"/>
    </row>
    <row r="469" spans="1:1" s="2" customFormat="1" x14ac:dyDescent="0.25">
      <c r="A469" s="9"/>
    </row>
    <row r="470" spans="1:1" s="2" customFormat="1" x14ac:dyDescent="0.25">
      <c r="A470" s="9"/>
    </row>
    <row r="471" spans="1:1" s="2" customFormat="1" x14ac:dyDescent="0.25">
      <c r="A471" s="9"/>
    </row>
    <row r="472" spans="1:1" s="2" customFormat="1" x14ac:dyDescent="0.25">
      <c r="A472" s="9"/>
    </row>
    <row r="473" spans="1:1" s="2" customFormat="1" x14ac:dyDescent="0.25">
      <c r="A473" s="9"/>
    </row>
    <row r="474" spans="1:1" s="2" customFormat="1" x14ac:dyDescent="0.25">
      <c r="A474" s="9"/>
    </row>
    <row r="475" spans="1:1" s="2" customFormat="1" x14ac:dyDescent="0.25">
      <c r="A475" s="9"/>
    </row>
    <row r="476" spans="1:1" s="2" customFormat="1" x14ac:dyDescent="0.25">
      <c r="A476" s="9"/>
    </row>
    <row r="477" spans="1:1" s="2" customFormat="1" x14ac:dyDescent="0.25">
      <c r="A477" s="9"/>
    </row>
    <row r="478" spans="1:1" s="2" customFormat="1" x14ac:dyDescent="0.25">
      <c r="A478" s="9"/>
    </row>
    <row r="479" spans="1:1" s="2" customFormat="1" x14ac:dyDescent="0.25">
      <c r="A479" s="9"/>
    </row>
    <row r="480" spans="1:1" s="2" customFormat="1" x14ac:dyDescent="0.25">
      <c r="A480" s="9"/>
    </row>
    <row r="481" spans="1:1" s="2" customFormat="1" x14ac:dyDescent="0.25">
      <c r="A481" s="9"/>
    </row>
    <row r="482" spans="1:1" s="2" customFormat="1" x14ac:dyDescent="0.25">
      <c r="A482" s="9"/>
    </row>
    <row r="483" spans="1:1" s="2" customFormat="1" x14ac:dyDescent="0.25">
      <c r="A483" s="9"/>
    </row>
    <row r="484" spans="1:1" s="2" customFormat="1" x14ac:dyDescent="0.25">
      <c r="A484" s="9"/>
    </row>
    <row r="485" spans="1:1" s="2" customFormat="1" x14ac:dyDescent="0.25">
      <c r="A485" s="9"/>
    </row>
    <row r="486" spans="1:1" s="2" customFormat="1" x14ac:dyDescent="0.25">
      <c r="A486" s="9"/>
    </row>
    <row r="487" spans="1:1" s="2" customFormat="1" x14ac:dyDescent="0.25">
      <c r="A487" s="9"/>
    </row>
    <row r="488" spans="1:1" s="2" customFormat="1" x14ac:dyDescent="0.25">
      <c r="A488" s="9"/>
    </row>
    <row r="489" spans="1:1" s="2" customFormat="1" x14ac:dyDescent="0.25">
      <c r="A489" s="9"/>
    </row>
    <row r="490" spans="1:1" s="2" customFormat="1" x14ac:dyDescent="0.25">
      <c r="A490" s="9"/>
    </row>
    <row r="491" spans="1:1" s="2" customFormat="1" x14ac:dyDescent="0.25">
      <c r="A491" s="9"/>
    </row>
    <row r="492" spans="1:1" s="2" customFormat="1" x14ac:dyDescent="0.25">
      <c r="A492" s="9"/>
    </row>
    <row r="493" spans="1:1" s="2" customFormat="1" x14ac:dyDescent="0.25">
      <c r="A493" s="9"/>
    </row>
    <row r="494" spans="1:1" s="2" customFormat="1" x14ac:dyDescent="0.25">
      <c r="A494" s="9"/>
    </row>
    <row r="495" spans="1:1" s="2" customFormat="1" x14ac:dyDescent="0.25">
      <c r="A495" s="9"/>
    </row>
    <row r="496" spans="1:1" s="2" customFormat="1" x14ac:dyDescent="0.25">
      <c r="A496" s="9"/>
    </row>
    <row r="497" spans="1:1" s="2" customFormat="1" x14ac:dyDescent="0.25">
      <c r="A497" s="9"/>
    </row>
    <row r="498" spans="1:1" s="2" customFormat="1" x14ac:dyDescent="0.25">
      <c r="A498" s="9"/>
    </row>
    <row r="499" spans="1:1" s="2" customFormat="1" x14ac:dyDescent="0.25">
      <c r="A499" s="9"/>
    </row>
    <row r="500" spans="1:1" s="2" customFormat="1" x14ac:dyDescent="0.25">
      <c r="A500" s="9"/>
    </row>
    <row r="501" spans="1:1" s="2" customFormat="1" x14ac:dyDescent="0.25">
      <c r="A501" s="9"/>
    </row>
    <row r="502" spans="1:1" s="2" customFormat="1" x14ac:dyDescent="0.25">
      <c r="A502" s="9"/>
    </row>
    <row r="503" spans="1:1" s="2" customFormat="1" x14ac:dyDescent="0.25">
      <c r="A503" s="9"/>
    </row>
    <row r="504" spans="1:1" s="2" customFormat="1" x14ac:dyDescent="0.25">
      <c r="A504" s="9"/>
    </row>
    <row r="505" spans="1:1" s="2" customFormat="1" x14ac:dyDescent="0.25">
      <c r="A505" s="9"/>
    </row>
    <row r="506" spans="1:1" s="2" customFormat="1" x14ac:dyDescent="0.25">
      <c r="A506" s="9"/>
    </row>
    <row r="507" spans="1:1" s="2" customFormat="1" x14ac:dyDescent="0.25">
      <c r="A507" s="9"/>
    </row>
    <row r="508" spans="1:1" s="2" customFormat="1" x14ac:dyDescent="0.25">
      <c r="A508" s="9"/>
    </row>
    <row r="509" spans="1:1" s="2" customFormat="1" x14ac:dyDescent="0.25">
      <c r="A509" s="9"/>
    </row>
    <row r="510" spans="1:1" s="2" customFormat="1" x14ac:dyDescent="0.25">
      <c r="A510" s="9"/>
    </row>
    <row r="511" spans="1:1" s="2" customFormat="1" x14ac:dyDescent="0.25">
      <c r="A511" s="9"/>
    </row>
    <row r="512" spans="1:1" s="2" customFormat="1" x14ac:dyDescent="0.25">
      <c r="A512" s="9"/>
    </row>
    <row r="513" spans="1:1" s="2" customFormat="1" x14ac:dyDescent="0.25">
      <c r="A513" s="9"/>
    </row>
    <row r="514" spans="1:1" s="2" customFormat="1" x14ac:dyDescent="0.25">
      <c r="A514" s="9"/>
    </row>
    <row r="515" spans="1:1" s="2" customFormat="1" x14ac:dyDescent="0.25">
      <c r="A515" s="9"/>
    </row>
    <row r="516" spans="1:1" s="2" customFormat="1" x14ac:dyDescent="0.25">
      <c r="A516" s="9"/>
    </row>
    <row r="517" spans="1:1" s="2" customFormat="1" x14ac:dyDescent="0.25">
      <c r="A517" s="9"/>
    </row>
    <row r="518" spans="1:1" s="2" customFormat="1" x14ac:dyDescent="0.25">
      <c r="A518" s="9"/>
    </row>
    <row r="519" spans="1:1" s="2" customFormat="1" x14ac:dyDescent="0.25">
      <c r="A519" s="9"/>
    </row>
    <row r="520" spans="1:1" s="2" customFormat="1" x14ac:dyDescent="0.25">
      <c r="A520" s="9"/>
    </row>
    <row r="521" spans="1:1" s="2" customFormat="1" x14ac:dyDescent="0.25">
      <c r="A521" s="9"/>
    </row>
    <row r="522" spans="1:1" s="2" customFormat="1" x14ac:dyDescent="0.25">
      <c r="A522" s="9"/>
    </row>
    <row r="523" spans="1:1" s="2" customFormat="1" x14ac:dyDescent="0.25">
      <c r="A523" s="9"/>
    </row>
    <row r="524" spans="1:1" s="2" customFormat="1" x14ac:dyDescent="0.25">
      <c r="A524" s="9"/>
    </row>
    <row r="525" spans="1:1" s="2" customFormat="1" x14ac:dyDescent="0.25">
      <c r="A525" s="9"/>
    </row>
    <row r="526" spans="1:1" s="2" customFormat="1" x14ac:dyDescent="0.25">
      <c r="A526" s="9"/>
    </row>
    <row r="527" spans="1:1" s="2" customFormat="1" x14ac:dyDescent="0.25">
      <c r="A527" s="9"/>
    </row>
    <row r="528" spans="1:1" s="2" customFormat="1" x14ac:dyDescent="0.25">
      <c r="A528" s="9"/>
    </row>
    <row r="529" spans="1:1" s="2" customFormat="1" x14ac:dyDescent="0.25">
      <c r="A529" s="9"/>
    </row>
    <row r="530" spans="1:1" s="2" customFormat="1" x14ac:dyDescent="0.25">
      <c r="A530" s="9"/>
    </row>
    <row r="531" spans="1:1" s="2" customFormat="1" x14ac:dyDescent="0.25">
      <c r="A531" s="9"/>
    </row>
    <row r="532" spans="1:1" s="2" customFormat="1" x14ac:dyDescent="0.25">
      <c r="A532" s="9"/>
    </row>
    <row r="533" spans="1:1" s="2" customFormat="1" x14ac:dyDescent="0.25">
      <c r="A533" s="9"/>
    </row>
    <row r="534" spans="1:1" s="2" customFormat="1" x14ac:dyDescent="0.25">
      <c r="A534" s="9"/>
    </row>
    <row r="535" spans="1:1" s="2" customFormat="1" x14ac:dyDescent="0.25">
      <c r="A535" s="9"/>
    </row>
    <row r="536" spans="1:1" s="2" customFormat="1" x14ac:dyDescent="0.25">
      <c r="A536" s="9"/>
    </row>
    <row r="537" spans="1:1" s="2" customFormat="1" x14ac:dyDescent="0.25">
      <c r="A537" s="9"/>
    </row>
    <row r="538" spans="1:1" s="2" customFormat="1" x14ac:dyDescent="0.25">
      <c r="A538" s="9"/>
    </row>
    <row r="539" spans="1:1" s="2" customFormat="1" x14ac:dyDescent="0.25">
      <c r="A539" s="9"/>
    </row>
    <row r="540" spans="1:1" s="2" customFormat="1" x14ac:dyDescent="0.25">
      <c r="A540" s="9"/>
    </row>
    <row r="541" spans="1:1" s="2" customFormat="1" x14ac:dyDescent="0.25">
      <c r="A541" s="9"/>
    </row>
    <row r="542" spans="1:1" s="2" customFormat="1" x14ac:dyDescent="0.25">
      <c r="A542" s="9"/>
    </row>
    <row r="543" spans="1:1" s="2" customFormat="1" x14ac:dyDescent="0.25">
      <c r="A543" s="9"/>
    </row>
    <row r="544" spans="1:1" s="2" customFormat="1" x14ac:dyDescent="0.25">
      <c r="A544" s="9"/>
    </row>
    <row r="545" spans="1:1" s="2" customFormat="1" x14ac:dyDescent="0.25">
      <c r="A545" s="9"/>
    </row>
    <row r="546" spans="1:1" s="2" customFormat="1" x14ac:dyDescent="0.25">
      <c r="A546" s="9"/>
    </row>
    <row r="547" spans="1:1" s="2" customFormat="1" x14ac:dyDescent="0.25">
      <c r="A547" s="9"/>
    </row>
    <row r="548" spans="1:1" s="2" customFormat="1" x14ac:dyDescent="0.25">
      <c r="A548" s="9"/>
    </row>
    <row r="549" spans="1:1" s="2" customFormat="1" x14ac:dyDescent="0.25">
      <c r="A549" s="9"/>
    </row>
    <row r="550" spans="1:1" s="2" customFormat="1" x14ac:dyDescent="0.25">
      <c r="A550" s="9"/>
    </row>
    <row r="551" spans="1:1" s="2" customFormat="1" x14ac:dyDescent="0.25">
      <c r="A551" s="9"/>
    </row>
    <row r="552" spans="1:1" s="2" customFormat="1" x14ac:dyDescent="0.25">
      <c r="A552" s="9"/>
    </row>
    <row r="553" spans="1:1" s="2" customFormat="1" x14ac:dyDescent="0.25">
      <c r="A553" s="9"/>
    </row>
    <row r="554" spans="1:1" s="2" customFormat="1" x14ac:dyDescent="0.25">
      <c r="A554" s="9"/>
    </row>
    <row r="555" spans="1:1" s="2" customFormat="1" x14ac:dyDescent="0.25">
      <c r="A555" s="9"/>
    </row>
    <row r="556" spans="1:1" s="2" customFormat="1" x14ac:dyDescent="0.25">
      <c r="A556" s="9"/>
    </row>
    <row r="557" spans="1:1" s="2" customFormat="1" x14ac:dyDescent="0.25">
      <c r="A557" s="9"/>
    </row>
    <row r="558" spans="1:1" s="2" customFormat="1" x14ac:dyDescent="0.25">
      <c r="A558" s="9"/>
    </row>
    <row r="559" spans="1:1" s="2" customFormat="1" x14ac:dyDescent="0.25">
      <c r="A559" s="9"/>
    </row>
    <row r="560" spans="1:1" s="2" customFormat="1" x14ac:dyDescent="0.25">
      <c r="A560" s="9"/>
    </row>
    <row r="561" spans="1:1" s="2" customFormat="1" x14ac:dyDescent="0.25">
      <c r="A561" s="9"/>
    </row>
    <row r="562" spans="1:1" s="2" customFormat="1" x14ac:dyDescent="0.25">
      <c r="A562" s="9"/>
    </row>
    <row r="563" spans="1:1" s="2" customFormat="1" x14ac:dyDescent="0.25">
      <c r="A563" s="9"/>
    </row>
    <row r="564" spans="1:1" s="2" customFormat="1" x14ac:dyDescent="0.25">
      <c r="A564" s="9"/>
    </row>
    <row r="565" spans="1:1" s="2" customFormat="1" x14ac:dyDescent="0.25">
      <c r="A565" s="9"/>
    </row>
    <row r="566" spans="1:1" s="2" customFormat="1" x14ac:dyDescent="0.25">
      <c r="A566" s="9"/>
    </row>
    <row r="567" spans="1:1" s="2" customFormat="1" x14ac:dyDescent="0.25">
      <c r="A567" s="9"/>
    </row>
    <row r="568" spans="1:1" s="2" customFormat="1" x14ac:dyDescent="0.25">
      <c r="A568" s="9"/>
    </row>
    <row r="569" spans="1:1" s="2" customFormat="1" x14ac:dyDescent="0.25">
      <c r="A569" s="9"/>
    </row>
    <row r="570" spans="1:1" s="2" customFormat="1" x14ac:dyDescent="0.25">
      <c r="A570" s="9"/>
    </row>
    <row r="571" spans="1:1" s="2" customFormat="1" x14ac:dyDescent="0.25">
      <c r="A571" s="9"/>
    </row>
    <row r="572" spans="1:1" s="2" customFormat="1" x14ac:dyDescent="0.25">
      <c r="A572" s="9"/>
    </row>
    <row r="573" spans="1:1" s="2" customFormat="1" x14ac:dyDescent="0.25">
      <c r="A573" s="9"/>
    </row>
    <row r="574" spans="1:1" s="2" customFormat="1" x14ac:dyDescent="0.25">
      <c r="A574" s="9"/>
    </row>
    <row r="575" spans="1:1" s="2" customFormat="1" x14ac:dyDescent="0.25">
      <c r="A575" s="9"/>
    </row>
    <row r="576" spans="1:1" s="2" customFormat="1" x14ac:dyDescent="0.25">
      <c r="A576" s="9"/>
    </row>
    <row r="577" spans="1:1" s="2" customFormat="1" x14ac:dyDescent="0.25">
      <c r="A577" s="9"/>
    </row>
    <row r="578" spans="1:1" s="2" customFormat="1" x14ac:dyDescent="0.25">
      <c r="A578" s="9"/>
    </row>
    <row r="579" spans="1:1" s="2" customFormat="1" x14ac:dyDescent="0.25">
      <c r="A579" s="9"/>
    </row>
    <row r="580" spans="1:1" s="2" customFormat="1" x14ac:dyDescent="0.25">
      <c r="A580" s="9"/>
    </row>
    <row r="581" spans="1:1" s="2" customFormat="1" x14ac:dyDescent="0.25">
      <c r="A581" s="9"/>
    </row>
    <row r="582" spans="1:1" s="2" customFormat="1" x14ac:dyDescent="0.25">
      <c r="A582" s="9"/>
    </row>
    <row r="583" spans="1:1" s="2" customFormat="1" x14ac:dyDescent="0.25">
      <c r="A583" s="9"/>
    </row>
    <row r="584" spans="1:1" s="2" customFormat="1" x14ac:dyDescent="0.25">
      <c r="A584" s="9"/>
    </row>
    <row r="585" spans="1:1" s="2" customFormat="1" x14ac:dyDescent="0.25">
      <c r="A585" s="9"/>
    </row>
    <row r="586" spans="1:1" s="2" customFormat="1" x14ac:dyDescent="0.25">
      <c r="A586" s="9"/>
    </row>
    <row r="587" spans="1:1" s="2" customFormat="1" x14ac:dyDescent="0.25">
      <c r="A587" s="9"/>
    </row>
    <row r="588" spans="1:1" s="2" customFormat="1" x14ac:dyDescent="0.25">
      <c r="A588" s="9"/>
    </row>
    <row r="589" spans="1:1" s="2" customFormat="1" x14ac:dyDescent="0.25">
      <c r="A589" s="9"/>
    </row>
    <row r="590" spans="1:1" s="2" customFormat="1" x14ac:dyDescent="0.25">
      <c r="A590" s="9"/>
    </row>
    <row r="591" spans="1:1" s="2" customFormat="1" x14ac:dyDescent="0.25">
      <c r="A591" s="9"/>
    </row>
    <row r="592" spans="1:1" s="2" customFormat="1" x14ac:dyDescent="0.25">
      <c r="A592" s="9"/>
    </row>
    <row r="593" spans="1:1" s="2" customFormat="1" x14ac:dyDescent="0.25">
      <c r="A593" s="9"/>
    </row>
    <row r="594" spans="1:1" s="2" customFormat="1" x14ac:dyDescent="0.25">
      <c r="A594" s="9"/>
    </row>
    <row r="595" spans="1:1" s="2" customFormat="1" x14ac:dyDescent="0.25">
      <c r="A595" s="9"/>
    </row>
    <row r="596" spans="1:1" s="2" customFormat="1" x14ac:dyDescent="0.25">
      <c r="A596" s="9"/>
    </row>
    <row r="597" spans="1:1" s="2" customFormat="1" x14ac:dyDescent="0.25">
      <c r="A597" s="9"/>
    </row>
    <row r="598" spans="1:1" s="2" customFormat="1" x14ac:dyDescent="0.25">
      <c r="A598" s="9"/>
    </row>
    <row r="599" spans="1:1" s="2" customFormat="1" x14ac:dyDescent="0.25">
      <c r="A599" s="9"/>
    </row>
    <row r="600" spans="1:1" s="2" customFormat="1" x14ac:dyDescent="0.25">
      <c r="A600" s="9"/>
    </row>
    <row r="601" spans="1:1" s="2" customFormat="1" x14ac:dyDescent="0.25">
      <c r="A601" s="9"/>
    </row>
    <row r="602" spans="1:1" s="2" customFormat="1" x14ac:dyDescent="0.25">
      <c r="A602" s="9"/>
    </row>
    <row r="603" spans="1:1" s="2" customFormat="1" x14ac:dyDescent="0.25">
      <c r="A603" s="9"/>
    </row>
    <row r="604" spans="1:1" s="2" customFormat="1" x14ac:dyDescent="0.25">
      <c r="A604" s="9"/>
    </row>
    <row r="605" spans="1:1" s="2" customFormat="1" x14ac:dyDescent="0.25">
      <c r="A605" s="9"/>
    </row>
    <row r="606" spans="1:1" s="2" customFormat="1" x14ac:dyDescent="0.25">
      <c r="A606" s="9"/>
    </row>
    <row r="607" spans="1:1" s="2" customFormat="1" x14ac:dyDescent="0.25">
      <c r="A607" s="9"/>
    </row>
    <row r="608" spans="1:1" s="2" customFormat="1" x14ac:dyDescent="0.25">
      <c r="A608" s="9"/>
    </row>
    <row r="609" spans="1:1" s="2" customFormat="1" x14ac:dyDescent="0.25">
      <c r="A609" s="9"/>
    </row>
    <row r="610" spans="1:1" s="2" customFormat="1" x14ac:dyDescent="0.25">
      <c r="A610" s="9"/>
    </row>
    <row r="611" spans="1:1" s="2" customFormat="1" x14ac:dyDescent="0.25">
      <c r="A611" s="9"/>
    </row>
    <row r="612" spans="1:1" s="2" customFormat="1" x14ac:dyDescent="0.25">
      <c r="A612" s="9"/>
    </row>
    <row r="613" spans="1:1" s="2" customFormat="1" x14ac:dyDescent="0.25">
      <c r="A613" s="9"/>
    </row>
    <row r="614" spans="1:1" s="2" customFormat="1" x14ac:dyDescent="0.25">
      <c r="A614" s="9"/>
    </row>
    <row r="615" spans="1:1" s="2" customFormat="1" x14ac:dyDescent="0.25">
      <c r="A615" s="9"/>
    </row>
    <row r="616" spans="1:1" s="2" customFormat="1" x14ac:dyDescent="0.25">
      <c r="A616" s="9"/>
    </row>
    <row r="617" spans="1:1" s="2" customFormat="1" x14ac:dyDescent="0.25">
      <c r="A617" s="9"/>
    </row>
    <row r="618" spans="1:1" s="2" customFormat="1" x14ac:dyDescent="0.25">
      <c r="A618" s="9"/>
    </row>
    <row r="619" spans="1:1" s="2" customFormat="1" x14ac:dyDescent="0.25">
      <c r="A619" s="9"/>
    </row>
    <row r="620" spans="1:1" s="2" customFormat="1" x14ac:dyDescent="0.25">
      <c r="A620" s="9"/>
    </row>
    <row r="621" spans="1:1" s="2" customFormat="1" x14ac:dyDescent="0.25">
      <c r="A621" s="9"/>
    </row>
    <row r="622" spans="1:1" s="2" customFormat="1" x14ac:dyDescent="0.25">
      <c r="A622" s="9"/>
    </row>
    <row r="623" spans="1:1" s="2" customFormat="1" x14ac:dyDescent="0.25">
      <c r="A623" s="9"/>
    </row>
    <row r="624" spans="1:1" s="2" customFormat="1" x14ac:dyDescent="0.25">
      <c r="A624" s="9"/>
    </row>
    <row r="625" spans="1:1" s="2" customFormat="1" x14ac:dyDescent="0.25">
      <c r="A625" s="9"/>
    </row>
    <row r="626" spans="1:1" s="2" customFormat="1" x14ac:dyDescent="0.25">
      <c r="A626" s="9"/>
    </row>
    <row r="627" spans="1:1" s="2" customFormat="1" x14ac:dyDescent="0.25">
      <c r="A627" s="9"/>
    </row>
    <row r="628" spans="1:1" s="2" customFormat="1" x14ac:dyDescent="0.25">
      <c r="A628" s="9"/>
    </row>
    <row r="629" spans="1:1" s="2" customFormat="1" x14ac:dyDescent="0.25">
      <c r="A629" s="9"/>
    </row>
    <row r="630" spans="1:1" s="2" customFormat="1" x14ac:dyDescent="0.25">
      <c r="A630" s="9"/>
    </row>
    <row r="631" spans="1:1" s="2" customFormat="1" x14ac:dyDescent="0.25">
      <c r="A631" s="9"/>
    </row>
    <row r="632" spans="1:1" s="2" customFormat="1" x14ac:dyDescent="0.25">
      <c r="A632" s="9"/>
    </row>
    <row r="633" spans="1:1" s="2" customFormat="1" x14ac:dyDescent="0.25">
      <c r="A633" s="9"/>
    </row>
    <row r="634" spans="1:1" s="2" customFormat="1" x14ac:dyDescent="0.25">
      <c r="A634" s="9"/>
    </row>
    <row r="635" spans="1:1" s="2" customFormat="1" x14ac:dyDescent="0.25">
      <c r="A635" s="9"/>
    </row>
    <row r="636" spans="1:1" s="2" customFormat="1" x14ac:dyDescent="0.25">
      <c r="A636" s="9"/>
    </row>
    <row r="637" spans="1:1" s="2" customFormat="1" x14ac:dyDescent="0.25">
      <c r="A637" s="9"/>
    </row>
    <row r="638" spans="1:1" s="2" customFormat="1" x14ac:dyDescent="0.25">
      <c r="A638" s="9"/>
    </row>
    <row r="639" spans="1:1" s="2" customFormat="1" x14ac:dyDescent="0.25">
      <c r="A639" s="9"/>
    </row>
    <row r="640" spans="1:1" s="2" customFormat="1" x14ac:dyDescent="0.25">
      <c r="A640" s="9"/>
    </row>
    <row r="641" spans="1:1" s="2" customFormat="1" x14ac:dyDescent="0.25">
      <c r="A641" s="9"/>
    </row>
    <row r="642" spans="1:1" s="2" customFormat="1" x14ac:dyDescent="0.25">
      <c r="A642" s="9"/>
    </row>
    <row r="643" spans="1:1" s="2" customFormat="1" x14ac:dyDescent="0.25">
      <c r="A643" s="9"/>
    </row>
    <row r="644" spans="1:1" s="2" customFormat="1" x14ac:dyDescent="0.25">
      <c r="A644" s="9"/>
    </row>
    <row r="645" spans="1:1" s="2" customFormat="1" x14ac:dyDescent="0.25">
      <c r="A645" s="9"/>
    </row>
    <row r="646" spans="1:1" s="2" customFormat="1" x14ac:dyDescent="0.25">
      <c r="A646" s="9"/>
    </row>
    <row r="647" spans="1:1" s="2" customFormat="1" x14ac:dyDescent="0.25">
      <c r="A647" s="9"/>
    </row>
    <row r="648" spans="1:1" s="2" customFormat="1" x14ac:dyDescent="0.25">
      <c r="A648" s="9"/>
    </row>
    <row r="649" spans="1:1" s="2" customFormat="1" x14ac:dyDescent="0.25">
      <c r="A649" s="9"/>
    </row>
    <row r="650" spans="1:1" s="2" customFormat="1" x14ac:dyDescent="0.25">
      <c r="A650" s="9"/>
    </row>
    <row r="651" spans="1:1" s="2" customFormat="1" x14ac:dyDescent="0.25">
      <c r="A651" s="9"/>
    </row>
    <row r="652" spans="1:1" s="2" customFormat="1" x14ac:dyDescent="0.25">
      <c r="A652" s="9"/>
    </row>
    <row r="653" spans="1:1" s="2" customFormat="1" x14ac:dyDescent="0.25">
      <c r="A653" s="9"/>
    </row>
    <row r="654" spans="1:1" s="2" customFormat="1" x14ac:dyDescent="0.25">
      <c r="A654" s="9"/>
    </row>
    <row r="655" spans="1:1" s="2" customFormat="1" x14ac:dyDescent="0.25">
      <c r="A655" s="9"/>
    </row>
    <row r="656" spans="1:1" s="2" customFormat="1" x14ac:dyDescent="0.25">
      <c r="A656" s="9"/>
    </row>
    <row r="657" spans="1:1" s="2" customFormat="1" x14ac:dyDescent="0.25">
      <c r="A657" s="9"/>
    </row>
    <row r="658" spans="1:1" s="2" customFormat="1" x14ac:dyDescent="0.25">
      <c r="A658" s="9"/>
    </row>
    <row r="659" spans="1:1" s="2" customFormat="1" x14ac:dyDescent="0.25">
      <c r="A659" s="9"/>
    </row>
    <row r="660" spans="1:1" s="2" customFormat="1" x14ac:dyDescent="0.25">
      <c r="A660" s="9"/>
    </row>
    <row r="661" spans="1:1" s="2" customFormat="1" x14ac:dyDescent="0.25">
      <c r="A661" s="9"/>
    </row>
    <row r="662" spans="1:1" s="2" customFormat="1" x14ac:dyDescent="0.25">
      <c r="A662" s="9"/>
    </row>
    <row r="663" spans="1:1" s="2" customFormat="1" x14ac:dyDescent="0.25">
      <c r="A663" s="9"/>
    </row>
    <row r="664" spans="1:1" s="2" customFormat="1" x14ac:dyDescent="0.25">
      <c r="A664" s="9"/>
    </row>
    <row r="665" spans="1:1" s="2" customFormat="1" x14ac:dyDescent="0.25">
      <c r="A665" s="9"/>
    </row>
    <row r="666" spans="1:1" s="2" customFormat="1" x14ac:dyDescent="0.25">
      <c r="A666" s="9"/>
    </row>
    <row r="667" spans="1:1" s="2" customFormat="1" x14ac:dyDescent="0.25">
      <c r="A667" s="9"/>
    </row>
    <row r="668" spans="1:1" s="2" customFormat="1" x14ac:dyDescent="0.25">
      <c r="A668" s="9"/>
    </row>
    <row r="669" spans="1:1" s="2" customFormat="1" x14ac:dyDescent="0.25">
      <c r="A669" s="9"/>
    </row>
    <row r="670" spans="1:1" s="2" customFormat="1" x14ac:dyDescent="0.25">
      <c r="A670" s="9"/>
    </row>
    <row r="671" spans="1:1" s="2" customFormat="1" x14ac:dyDescent="0.25">
      <c r="A671" s="9"/>
    </row>
    <row r="672" spans="1:1" s="2" customFormat="1" x14ac:dyDescent="0.25">
      <c r="A672" s="9"/>
    </row>
    <row r="673" spans="1:9" s="2" customFormat="1" x14ac:dyDescent="0.25">
      <c r="A673" s="9"/>
    </row>
    <row r="674" spans="1:9" s="2" customFormat="1" x14ac:dyDescent="0.25">
      <c r="A674" s="9"/>
    </row>
    <row r="675" spans="1:9" s="2" customFormat="1" x14ac:dyDescent="0.25">
      <c r="A675" s="9"/>
    </row>
    <row r="676" spans="1:9" s="2" customFormat="1" x14ac:dyDescent="0.25">
      <c r="A676" s="9"/>
    </row>
    <row r="677" spans="1:9" s="2" customFormat="1" x14ac:dyDescent="0.25">
      <c r="A677" s="9"/>
    </row>
    <row r="678" spans="1:9" s="2" customFormat="1" x14ac:dyDescent="0.25">
      <c r="A678" s="9"/>
    </row>
    <row r="679" spans="1:9" s="2" customFormat="1" x14ac:dyDescent="0.25">
      <c r="A679" s="9"/>
    </row>
    <row r="680" spans="1:9" s="2" customFormat="1" x14ac:dyDescent="0.25">
      <c r="A680" s="9"/>
    </row>
    <row r="681" spans="1:9" s="2" customFormat="1" x14ac:dyDescent="0.25">
      <c r="A681" s="9"/>
    </row>
    <row r="682" spans="1:9" s="2" customFormat="1" x14ac:dyDescent="0.25">
      <c r="A682" s="9"/>
    </row>
    <row r="683" spans="1:9" s="2" customFormat="1" x14ac:dyDescent="0.25">
      <c r="A683" s="9"/>
    </row>
    <row r="684" spans="1:9" s="2" customFormat="1" x14ac:dyDescent="0.25">
      <c r="A684" s="9"/>
    </row>
    <row r="685" spans="1:9" s="2" customFormat="1" x14ac:dyDescent="0.25">
      <c r="A685" s="9"/>
      <c r="B685"/>
      <c r="C685"/>
      <c r="D685"/>
      <c r="E685"/>
      <c r="F685"/>
      <c r="G685"/>
      <c r="H685"/>
      <c r="I685" s="1"/>
    </row>
    <row r="686" spans="1:9" s="2" customFormat="1" x14ac:dyDescent="0.25">
      <c r="A686" s="9"/>
      <c r="B686"/>
      <c r="C686"/>
      <c r="D686"/>
      <c r="E686"/>
      <c r="F686"/>
      <c r="G686"/>
      <c r="H686"/>
      <c r="I686" s="1"/>
    </row>
    <row r="687" spans="1:9" s="2" customFormat="1" x14ac:dyDescent="0.25">
      <c r="A687" s="9"/>
      <c r="B687"/>
      <c r="C687"/>
      <c r="D687"/>
      <c r="E687"/>
      <c r="F687"/>
      <c r="G687"/>
      <c r="H687"/>
      <c r="I687" s="1"/>
    </row>
    <row r="688" spans="1:9" s="2" customFormat="1" x14ac:dyDescent="0.25">
      <c r="A688" s="9"/>
      <c r="B688"/>
      <c r="C688"/>
      <c r="D688"/>
      <c r="E688"/>
      <c r="F688"/>
      <c r="G688"/>
      <c r="H688"/>
      <c r="I688" s="1"/>
    </row>
    <row r="689" spans="1:9" s="2" customFormat="1" x14ac:dyDescent="0.25">
      <c r="A689" s="9"/>
      <c r="B689"/>
      <c r="C689"/>
      <c r="D689"/>
      <c r="E689"/>
      <c r="F689"/>
      <c r="G689"/>
      <c r="H689"/>
      <c r="I689" s="1"/>
    </row>
    <row r="690" spans="1:9" s="2" customFormat="1" x14ac:dyDescent="0.25">
      <c r="A690" s="9"/>
      <c r="B690"/>
      <c r="C690"/>
      <c r="D690"/>
      <c r="E690"/>
      <c r="F690"/>
      <c r="G690"/>
      <c r="H690"/>
      <c r="I690" s="1"/>
    </row>
    <row r="691" spans="1:9" s="2" customFormat="1" x14ac:dyDescent="0.25">
      <c r="A691" s="9"/>
      <c r="B691"/>
      <c r="C691"/>
      <c r="D691"/>
      <c r="E691"/>
      <c r="F691"/>
      <c r="G691"/>
      <c r="H691"/>
      <c r="I691" s="1"/>
    </row>
    <row r="692" spans="1:9" s="2" customFormat="1" x14ac:dyDescent="0.25">
      <c r="A692" s="9"/>
      <c r="B692"/>
      <c r="C692"/>
      <c r="D692"/>
      <c r="E692"/>
      <c r="F692"/>
      <c r="G692"/>
      <c r="H692"/>
      <c r="I692" s="1"/>
    </row>
    <row r="693" spans="1:9" s="2" customFormat="1" x14ac:dyDescent="0.25">
      <c r="A693" s="9"/>
      <c r="B693"/>
      <c r="C693"/>
      <c r="D693"/>
      <c r="E693"/>
      <c r="F693"/>
      <c r="G693"/>
      <c r="H693"/>
      <c r="I693" s="1"/>
    </row>
    <row r="694" spans="1:9" s="2" customFormat="1" x14ac:dyDescent="0.25">
      <c r="A694" s="9"/>
      <c r="B694"/>
      <c r="C694"/>
      <c r="D694"/>
      <c r="E694"/>
      <c r="F694"/>
      <c r="G694"/>
      <c r="H694"/>
      <c r="I694" s="1"/>
    </row>
    <row r="695" spans="1:9" s="2" customFormat="1" x14ac:dyDescent="0.25">
      <c r="A695" s="9"/>
      <c r="B695"/>
      <c r="C695"/>
      <c r="D695"/>
      <c r="E695"/>
      <c r="F695"/>
      <c r="G695"/>
      <c r="H695"/>
      <c r="I695" s="1"/>
    </row>
    <row r="696" spans="1:9" s="2" customFormat="1" x14ac:dyDescent="0.25">
      <c r="A696" s="9"/>
      <c r="B696"/>
      <c r="C696"/>
      <c r="D696"/>
      <c r="E696"/>
      <c r="F696"/>
      <c r="G696"/>
      <c r="H696"/>
      <c r="I696" s="1"/>
    </row>
    <row r="697" spans="1:9" s="2" customFormat="1" x14ac:dyDescent="0.25">
      <c r="A697" s="9"/>
      <c r="B697"/>
      <c r="C697"/>
      <c r="D697"/>
      <c r="E697"/>
      <c r="F697"/>
      <c r="G697"/>
      <c r="H697"/>
      <c r="I697" s="1"/>
    </row>
    <row r="698" spans="1:9" s="2" customFormat="1" x14ac:dyDescent="0.25">
      <c r="A698" s="9"/>
      <c r="B698"/>
      <c r="C698"/>
      <c r="D698"/>
      <c r="E698"/>
      <c r="F698"/>
      <c r="G698"/>
      <c r="H698"/>
      <c r="I698" s="1"/>
    </row>
    <row r="699" spans="1:9" s="2" customFormat="1" x14ac:dyDescent="0.25">
      <c r="A699" s="10"/>
      <c r="B699"/>
      <c r="C699"/>
      <c r="D699"/>
      <c r="E699"/>
      <c r="F699"/>
      <c r="G699"/>
      <c r="H699"/>
      <c r="I699" s="1"/>
    </row>
    <row r="700" spans="1:9" s="2" customFormat="1" x14ac:dyDescent="0.25">
      <c r="A700" s="10"/>
      <c r="B700"/>
      <c r="C700"/>
      <c r="D700"/>
      <c r="E700"/>
      <c r="F700"/>
      <c r="G700"/>
      <c r="H700"/>
      <c r="I700" s="1"/>
    </row>
    <row r="701" spans="1:9" s="2" customFormat="1" x14ac:dyDescent="0.25">
      <c r="A701" s="10"/>
      <c r="B701"/>
      <c r="C701"/>
      <c r="D701"/>
      <c r="E701"/>
      <c r="F701"/>
      <c r="G701"/>
      <c r="H701"/>
      <c r="I701" s="1"/>
    </row>
    <row r="702" spans="1:9" s="2" customFormat="1" x14ac:dyDescent="0.25">
      <c r="A702" s="10"/>
      <c r="B702"/>
      <c r="C702"/>
      <c r="D702"/>
      <c r="E702"/>
      <c r="F702"/>
      <c r="G702"/>
      <c r="H702"/>
      <c r="I702" s="1"/>
    </row>
    <row r="703" spans="1:9" s="2" customFormat="1" x14ac:dyDescent="0.25">
      <c r="A703" s="10"/>
      <c r="B703"/>
      <c r="C703"/>
      <c r="D703"/>
      <c r="E703"/>
      <c r="F703"/>
      <c r="G703"/>
      <c r="H703"/>
      <c r="I703" s="1"/>
    </row>
    <row r="704" spans="1:9" s="2" customFormat="1" x14ac:dyDescent="0.25">
      <c r="A704" s="10"/>
      <c r="B704"/>
      <c r="C704"/>
      <c r="D704"/>
      <c r="E704"/>
      <c r="F704"/>
      <c r="G704"/>
      <c r="H704"/>
      <c r="I704" s="1"/>
    </row>
    <row r="705" spans="1:9" s="2" customFormat="1" x14ac:dyDescent="0.25">
      <c r="A705" s="10"/>
      <c r="B705"/>
      <c r="C705"/>
      <c r="D705"/>
      <c r="E705"/>
      <c r="F705"/>
      <c r="G705"/>
      <c r="H705"/>
      <c r="I705" s="1"/>
    </row>
    <row r="706" spans="1:9" s="2" customFormat="1" x14ac:dyDescent="0.25">
      <c r="A706" s="10"/>
      <c r="B706"/>
      <c r="C706"/>
      <c r="D706"/>
      <c r="E706"/>
      <c r="F706"/>
      <c r="G706"/>
      <c r="H706"/>
      <c r="I706" s="1"/>
    </row>
    <row r="707" spans="1:9" s="2" customFormat="1" x14ac:dyDescent="0.25">
      <c r="A707" s="10"/>
      <c r="B707"/>
      <c r="C707"/>
      <c r="D707"/>
      <c r="E707"/>
      <c r="F707"/>
      <c r="G707"/>
      <c r="H707"/>
      <c r="I707" s="1"/>
    </row>
    <row r="708" spans="1:9" s="2" customFormat="1" x14ac:dyDescent="0.25">
      <c r="A708" s="10"/>
      <c r="B708"/>
      <c r="C708"/>
      <c r="D708"/>
      <c r="E708"/>
      <c r="F708"/>
      <c r="G708"/>
      <c r="H708"/>
      <c r="I708" s="1"/>
    </row>
    <row r="709" spans="1:9" s="2" customFormat="1" x14ac:dyDescent="0.25">
      <c r="A709" s="10"/>
      <c r="B709"/>
      <c r="C709"/>
      <c r="D709"/>
      <c r="E709"/>
      <c r="F709"/>
      <c r="G709"/>
      <c r="H709"/>
      <c r="I709" s="1"/>
    </row>
    <row r="710" spans="1:9" s="2" customFormat="1" x14ac:dyDescent="0.25">
      <c r="A710" s="10"/>
      <c r="B710"/>
      <c r="C710"/>
      <c r="D710"/>
      <c r="E710"/>
      <c r="F710"/>
      <c r="G710"/>
      <c r="H710"/>
      <c r="I710" s="1"/>
    </row>
    <row r="711" spans="1:9" s="2" customFormat="1" x14ac:dyDescent="0.25">
      <c r="A711" s="10"/>
      <c r="B711"/>
      <c r="C711"/>
      <c r="D711"/>
      <c r="E711"/>
      <c r="F711"/>
      <c r="G711"/>
      <c r="H711"/>
      <c r="I711" s="1"/>
    </row>
    <row r="712" spans="1:9" s="2" customFormat="1" x14ac:dyDescent="0.25">
      <c r="A712" s="10"/>
      <c r="B712"/>
      <c r="C712"/>
      <c r="D712"/>
      <c r="E712"/>
      <c r="F712"/>
      <c r="G712"/>
      <c r="H712"/>
      <c r="I712" s="1"/>
    </row>
    <row r="713" spans="1:9" s="2" customFormat="1" x14ac:dyDescent="0.25">
      <c r="A713" s="10"/>
      <c r="B713"/>
      <c r="C713"/>
      <c r="D713"/>
      <c r="E713"/>
      <c r="F713"/>
      <c r="G713"/>
      <c r="H713"/>
      <c r="I713" s="1"/>
    </row>
    <row r="714" spans="1:9" s="2" customFormat="1" x14ac:dyDescent="0.25">
      <c r="A714" s="10"/>
      <c r="B714"/>
      <c r="C714"/>
      <c r="D714"/>
      <c r="E714"/>
      <c r="F714"/>
      <c r="G714"/>
      <c r="H714"/>
      <c r="I714" s="1"/>
    </row>
    <row r="715" spans="1:9" s="2" customFormat="1" x14ac:dyDescent="0.25">
      <c r="A715" s="10"/>
      <c r="B715"/>
      <c r="C715"/>
      <c r="D715"/>
      <c r="E715"/>
      <c r="F715"/>
      <c r="G715"/>
      <c r="H715"/>
      <c r="I715" s="1"/>
    </row>
    <row r="716" spans="1:9" s="2" customFormat="1" x14ac:dyDescent="0.25">
      <c r="A716" s="10"/>
      <c r="B716"/>
      <c r="C716"/>
      <c r="D716"/>
      <c r="E716"/>
      <c r="F716"/>
      <c r="G716"/>
      <c r="H716"/>
      <c r="I716" s="1"/>
    </row>
    <row r="717" spans="1:9" s="2" customFormat="1" x14ac:dyDescent="0.25">
      <c r="A717" s="10"/>
      <c r="B717"/>
      <c r="C717"/>
      <c r="D717"/>
      <c r="E717"/>
      <c r="F717"/>
      <c r="G717"/>
      <c r="H717"/>
      <c r="I717" s="1"/>
    </row>
    <row r="718" spans="1:9" s="2" customFormat="1" x14ac:dyDescent="0.25">
      <c r="A718" s="10"/>
      <c r="B718"/>
      <c r="C718"/>
      <c r="D718"/>
      <c r="E718"/>
      <c r="F718"/>
      <c r="G718"/>
      <c r="H718"/>
      <c r="I718" s="1"/>
    </row>
    <row r="719" spans="1:9" s="2" customFormat="1" x14ac:dyDescent="0.25">
      <c r="A719" s="10"/>
      <c r="B719"/>
      <c r="C719"/>
      <c r="D719"/>
      <c r="E719"/>
      <c r="F719"/>
      <c r="G719"/>
      <c r="H719"/>
      <c r="I719" s="1"/>
    </row>
    <row r="720" spans="1:9" s="2" customFormat="1" x14ac:dyDescent="0.25">
      <c r="A720" s="10"/>
      <c r="B720"/>
      <c r="C720"/>
      <c r="D720"/>
      <c r="E720"/>
      <c r="F720"/>
      <c r="G720"/>
      <c r="H720"/>
      <c r="I720" s="1"/>
    </row>
    <row r="721" spans="1:9" s="2" customFormat="1" x14ac:dyDescent="0.25">
      <c r="A721" s="10"/>
      <c r="B721"/>
      <c r="C721"/>
      <c r="D721"/>
      <c r="E721"/>
      <c r="F721"/>
      <c r="G721"/>
      <c r="H721"/>
      <c r="I721" s="1"/>
    </row>
    <row r="722" spans="1:9" s="2" customFormat="1" x14ac:dyDescent="0.25">
      <c r="A722" s="10"/>
      <c r="B722"/>
      <c r="C722"/>
      <c r="D722"/>
      <c r="E722"/>
      <c r="F722"/>
      <c r="G722"/>
      <c r="H722"/>
      <c r="I722" s="1"/>
    </row>
    <row r="723" spans="1:9" s="2" customFormat="1" x14ac:dyDescent="0.25">
      <c r="A723" s="10"/>
      <c r="B723"/>
      <c r="C723"/>
      <c r="D723"/>
      <c r="E723"/>
      <c r="F723"/>
      <c r="G723"/>
      <c r="H723"/>
      <c r="I723" s="1"/>
    </row>
    <row r="724" spans="1:9" s="2" customFormat="1" x14ac:dyDescent="0.25">
      <c r="A724" s="10"/>
      <c r="B724"/>
      <c r="C724"/>
      <c r="D724"/>
      <c r="E724"/>
      <c r="F724"/>
      <c r="G724"/>
      <c r="H724"/>
      <c r="I724" s="1"/>
    </row>
    <row r="725" spans="1:9" s="2" customFormat="1" x14ac:dyDescent="0.25">
      <c r="A725" s="10"/>
      <c r="B725"/>
      <c r="C725"/>
      <c r="D725"/>
      <c r="E725"/>
      <c r="F725"/>
      <c r="G725"/>
      <c r="H725"/>
      <c r="I725" s="1"/>
    </row>
    <row r="726" spans="1:9" s="2" customFormat="1" x14ac:dyDescent="0.25">
      <c r="A726" s="10"/>
      <c r="B726"/>
      <c r="C726"/>
      <c r="D726"/>
      <c r="E726"/>
      <c r="F726"/>
      <c r="G726"/>
      <c r="H726"/>
      <c r="I726" s="1"/>
    </row>
    <row r="727" spans="1:9" s="2" customFormat="1" x14ac:dyDescent="0.25">
      <c r="A727" s="10"/>
      <c r="B727"/>
      <c r="C727"/>
      <c r="D727"/>
      <c r="E727"/>
      <c r="F727"/>
      <c r="G727"/>
      <c r="H727"/>
      <c r="I727" s="1"/>
    </row>
    <row r="728" spans="1:9" s="2" customFormat="1" x14ac:dyDescent="0.25">
      <c r="A728" s="10"/>
      <c r="B728"/>
      <c r="C728"/>
      <c r="D728"/>
      <c r="E728"/>
      <c r="F728"/>
      <c r="G728"/>
      <c r="H728"/>
      <c r="I728" s="1"/>
    </row>
    <row r="729" spans="1:9" s="2" customFormat="1" x14ac:dyDescent="0.25">
      <c r="A729" s="10"/>
      <c r="B729"/>
      <c r="C729"/>
      <c r="D729"/>
      <c r="E729"/>
      <c r="F729"/>
      <c r="G729"/>
      <c r="H729"/>
      <c r="I729" s="1"/>
    </row>
    <row r="730" spans="1:9" s="2" customFormat="1" x14ac:dyDescent="0.25">
      <c r="A730" s="10"/>
      <c r="B730"/>
      <c r="C730"/>
      <c r="D730"/>
      <c r="E730"/>
      <c r="F730"/>
      <c r="G730"/>
      <c r="H730"/>
      <c r="I730" s="1"/>
    </row>
    <row r="731" spans="1:9" s="2" customFormat="1" x14ac:dyDescent="0.25">
      <c r="A731" s="10"/>
      <c r="B731"/>
      <c r="C731"/>
      <c r="D731"/>
      <c r="E731"/>
      <c r="F731"/>
      <c r="G731"/>
      <c r="H731"/>
      <c r="I731" s="1"/>
    </row>
    <row r="732" spans="1:9" s="2" customFormat="1" x14ac:dyDescent="0.25">
      <c r="A732" s="10"/>
      <c r="B732"/>
      <c r="C732"/>
      <c r="D732"/>
      <c r="E732"/>
      <c r="F732"/>
      <c r="G732"/>
      <c r="H732"/>
      <c r="I732" s="1"/>
    </row>
    <row r="733" spans="1:9" s="2" customFormat="1" x14ac:dyDescent="0.25">
      <c r="A733" s="10"/>
      <c r="B733"/>
      <c r="C733"/>
      <c r="D733"/>
      <c r="E733"/>
      <c r="F733"/>
      <c r="G733"/>
      <c r="H733"/>
      <c r="I733" s="1"/>
    </row>
    <row r="734" spans="1:9" s="2" customFormat="1" x14ac:dyDescent="0.25">
      <c r="A734" s="10"/>
      <c r="B734"/>
      <c r="C734"/>
      <c r="D734"/>
      <c r="E734"/>
      <c r="F734"/>
      <c r="G734"/>
      <c r="H734"/>
      <c r="I734" s="1"/>
    </row>
    <row r="735" spans="1:9" s="2" customFormat="1" x14ac:dyDescent="0.25">
      <c r="A735" s="10"/>
      <c r="B735"/>
      <c r="C735"/>
      <c r="D735"/>
      <c r="E735"/>
      <c r="F735"/>
      <c r="G735"/>
      <c r="H735"/>
      <c r="I735" s="1"/>
    </row>
    <row r="736" spans="1:9" s="2" customFormat="1" x14ac:dyDescent="0.25">
      <c r="A736" s="10"/>
      <c r="B736"/>
      <c r="C736"/>
      <c r="D736"/>
      <c r="E736"/>
      <c r="F736"/>
      <c r="G736"/>
      <c r="H736"/>
      <c r="I736" s="1"/>
    </row>
    <row r="737" spans="1:9" s="2" customFormat="1" x14ac:dyDescent="0.25">
      <c r="A737" s="10"/>
      <c r="B737"/>
      <c r="C737"/>
      <c r="D737"/>
      <c r="E737"/>
      <c r="F737"/>
      <c r="G737"/>
      <c r="H737"/>
      <c r="I737" s="1"/>
    </row>
    <row r="738" spans="1:9" s="2" customFormat="1" x14ac:dyDescent="0.25">
      <c r="A738" s="10"/>
      <c r="B738"/>
      <c r="C738"/>
      <c r="D738"/>
      <c r="E738"/>
      <c r="F738"/>
      <c r="G738"/>
      <c r="H738"/>
      <c r="I738" s="1"/>
    </row>
    <row r="739" spans="1:9" s="2" customFormat="1" x14ac:dyDescent="0.25">
      <c r="A739" s="10"/>
      <c r="B739"/>
      <c r="C739"/>
      <c r="D739"/>
      <c r="E739"/>
      <c r="F739"/>
      <c r="G739"/>
      <c r="H739"/>
      <c r="I739" s="1"/>
    </row>
  </sheetData>
  <mergeCells count="1">
    <mergeCell ref="A1:I1"/>
  </mergeCells>
  <hyperlinks>
    <hyperlink ref="G43" r:id="rId1" display="https://tcso-tushino.ru/branches/3"/>
  </hyperlinks>
  <pageMargins left="0.25" right="0.25" top="0.26" bottom="0.35" header="0.17" footer="0.3"/>
  <pageSetup paperSize="9" scale="66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topLeftCell="A3" zoomScale="50" zoomScaleNormal="50" workbookViewId="0">
      <selection activeCell="S9" sqref="S9"/>
    </sheetView>
  </sheetViews>
  <sheetFormatPr defaultRowHeight="15" x14ac:dyDescent="0.25"/>
  <cols>
    <col min="1" max="15" width="15.7109375" customWidth="1"/>
  </cols>
  <sheetData>
    <row r="1" spans="1:16" ht="18.75" customHeight="1" x14ac:dyDescent="0.25">
      <c r="A1" s="59" t="s">
        <v>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6" ht="63" customHeight="1" thickBot="1" x14ac:dyDescent="0.3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</row>
    <row r="3" spans="1:16" ht="29.25" customHeight="1" x14ac:dyDescent="0.25">
      <c r="A3" s="57" t="s">
        <v>5</v>
      </c>
      <c r="B3" s="78" t="s">
        <v>25</v>
      </c>
      <c r="C3" s="80" t="s">
        <v>26</v>
      </c>
      <c r="D3" s="65" t="s">
        <v>17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1:16" ht="18.75" customHeight="1" x14ac:dyDescent="0.25">
      <c r="A4" s="58"/>
      <c r="B4" s="79"/>
      <c r="C4" s="81"/>
      <c r="D4" s="76" t="s">
        <v>27</v>
      </c>
      <c r="E4" s="76"/>
      <c r="F4" s="76"/>
      <c r="G4" s="76"/>
      <c r="H4" s="68" t="s">
        <v>28</v>
      </c>
      <c r="I4" s="70" t="s">
        <v>29</v>
      </c>
      <c r="J4" s="76" t="s">
        <v>24</v>
      </c>
      <c r="K4" s="76"/>
      <c r="L4" s="76"/>
      <c r="M4" s="77"/>
      <c r="N4" s="74" t="s">
        <v>28</v>
      </c>
      <c r="O4" s="72" t="s">
        <v>30</v>
      </c>
      <c r="P4" s="13"/>
    </row>
    <row r="5" spans="1:16" ht="19.5" customHeight="1" x14ac:dyDescent="0.25">
      <c r="A5" s="58"/>
      <c r="B5" s="79"/>
      <c r="C5" s="81"/>
      <c r="D5" s="76"/>
      <c r="E5" s="76"/>
      <c r="F5" s="76"/>
      <c r="G5" s="76"/>
      <c r="H5" s="69"/>
      <c r="I5" s="71"/>
      <c r="J5" s="76"/>
      <c r="K5" s="76"/>
      <c r="L5" s="76"/>
      <c r="M5" s="77"/>
      <c r="N5" s="75"/>
      <c r="O5" s="73"/>
      <c r="P5" s="13"/>
    </row>
    <row r="6" spans="1:16" ht="54.75" customHeight="1" x14ac:dyDescent="0.25">
      <c r="A6" s="58"/>
      <c r="B6" s="79"/>
      <c r="C6" s="81"/>
      <c r="D6" s="18" t="s">
        <v>18</v>
      </c>
      <c r="E6" s="18" t="s">
        <v>19</v>
      </c>
      <c r="F6" s="18" t="s">
        <v>20</v>
      </c>
      <c r="G6" s="18" t="s">
        <v>19</v>
      </c>
      <c r="H6" s="69"/>
      <c r="I6" s="71"/>
      <c r="J6" s="19" t="s">
        <v>18</v>
      </c>
      <c r="K6" s="19" t="s">
        <v>19</v>
      </c>
      <c r="L6" s="19" t="s">
        <v>20</v>
      </c>
      <c r="M6" s="20" t="s">
        <v>19</v>
      </c>
      <c r="N6" s="75"/>
      <c r="O6" s="73"/>
      <c r="P6" s="13"/>
    </row>
    <row r="7" spans="1:16" ht="28.5" customHeight="1" x14ac:dyDescent="0.25">
      <c r="A7" s="31" t="s">
        <v>6</v>
      </c>
      <c r="B7" s="36">
        <f>H7+N7</f>
        <v>13</v>
      </c>
      <c r="C7" s="36">
        <f>I7+O7</f>
        <v>245</v>
      </c>
      <c r="D7" s="36">
        <f>COUNTIF('план '!E3:E13,"Офлайн") +COUNTIF('план '!E15, "Офлайн")</f>
        <v>9</v>
      </c>
      <c r="E7" s="36">
        <f>'план '!H4+'план '!H5+'план '!H6+'план '!H7+'план '!H9+'план '!H10+'план '!H11+'план '!H12+'план '!H13</f>
        <v>160</v>
      </c>
      <c r="F7" s="36">
        <f>COUNTIF('план '!E3:E13,"Онлайн") +COUNTIF('план '!E15, "Онлайн")</f>
        <v>3</v>
      </c>
      <c r="G7" s="36">
        <f>'план '!H3+'план '!H8+'план '!H15</f>
        <v>35</v>
      </c>
      <c r="H7" s="37">
        <f>D7+F7</f>
        <v>12</v>
      </c>
      <c r="I7" s="37">
        <f>E7+G7</f>
        <v>195</v>
      </c>
      <c r="J7" s="38">
        <f>COUNTIF('план '!E14, "Офлайн")</f>
        <v>0</v>
      </c>
      <c r="K7" s="36">
        <v>0</v>
      </c>
      <c r="L7" s="38">
        <f>COUNTIF('план '!E14, "Онлайн")</f>
        <v>1</v>
      </c>
      <c r="M7" s="36">
        <f>'план '!H14</f>
        <v>50</v>
      </c>
      <c r="N7" s="39">
        <f>J7+L7</f>
        <v>1</v>
      </c>
      <c r="O7" s="40">
        <f>K7+M7</f>
        <v>50</v>
      </c>
      <c r="P7" s="13"/>
    </row>
    <row r="8" spans="1:16" ht="30" customHeight="1" x14ac:dyDescent="0.25">
      <c r="A8" s="31" t="s">
        <v>9</v>
      </c>
      <c r="B8" s="36">
        <f t="shared" ref="B8:B14" si="0">H8+N8</f>
        <v>14</v>
      </c>
      <c r="C8" s="36">
        <f t="shared" ref="C8:C14" si="1">I8+O8</f>
        <v>610</v>
      </c>
      <c r="D8" s="38">
        <f>COUNTIF('план '!E16:E24, "Офлайн") + COUNTIF('план '!E26:E29,"Офлайн")</f>
        <v>10</v>
      </c>
      <c r="E8" s="36">
        <f>'план '!H16+'план '!H18+'план '!H20+'план '!H21+'план '!H22+'план '!H23+'план '!H26+'план '!H27+'план '!H28+'план '!H29</f>
        <v>340</v>
      </c>
      <c r="F8" s="38">
        <f>COUNTIF('план '!E16:E24, "Онлайн") + COUNTIF('план '!E26:E29,"Онлайн")</f>
        <v>3</v>
      </c>
      <c r="G8" s="36">
        <f>'план '!H17+'план '!H19+'план '!H24</f>
        <v>220</v>
      </c>
      <c r="H8" s="37">
        <f t="shared" ref="H8:H14" si="2">D8+F8</f>
        <v>13</v>
      </c>
      <c r="I8" s="37">
        <f t="shared" ref="I8:I14" si="3">E8+G8</f>
        <v>560</v>
      </c>
      <c r="J8" s="38">
        <f>COUNTIF('план '!E25, "Офлайн")</f>
        <v>0</v>
      </c>
      <c r="K8" s="36">
        <v>0</v>
      </c>
      <c r="L8" s="38">
        <f>COUNTIF('план '!E25, "Онлайн")</f>
        <v>1</v>
      </c>
      <c r="M8" s="36">
        <f>'план '!H25</f>
        <v>50</v>
      </c>
      <c r="N8" s="39">
        <f t="shared" ref="N8:N14" si="4">J8+L8</f>
        <v>1</v>
      </c>
      <c r="O8" s="40">
        <f t="shared" ref="O8:O14" si="5">K8+M8</f>
        <v>50</v>
      </c>
    </row>
    <row r="9" spans="1:16" ht="66.75" customHeight="1" x14ac:dyDescent="0.25">
      <c r="A9" s="31" t="s">
        <v>11</v>
      </c>
      <c r="B9" s="36">
        <f t="shared" si="0"/>
        <v>13</v>
      </c>
      <c r="C9" s="36">
        <f t="shared" si="1"/>
        <v>490</v>
      </c>
      <c r="D9" s="38">
        <f>COUNTIF('план '!E30:E35, "Офлайн") + COUNTIF('план '!E37, "Офлайн")+ COUNTIF('план '!E39, "Офлайн") + COUNTIF('план '!E41:E42, "Офлайн")</f>
        <v>6</v>
      </c>
      <c r="E9" s="36">
        <f>'план '!H31+'план '!H33+'план '!H35+'план '!H37+'план '!H41+'план '!H42</f>
        <v>145</v>
      </c>
      <c r="F9" s="38">
        <f>COUNTIF('план '!E30:E35, "Онлайн") + COUNTIF('план '!E37, "Онлайн") + COUNTIF('план '!E39, "Онлайн") + COUNT('план '!E41:E42, "Онлайн")</f>
        <v>4</v>
      </c>
      <c r="G9" s="36">
        <f>'план '!H30+'план '!H32+'план '!H34+'план '!H39</f>
        <v>255</v>
      </c>
      <c r="H9" s="37">
        <f t="shared" si="2"/>
        <v>10</v>
      </c>
      <c r="I9" s="37">
        <f t="shared" si="3"/>
        <v>400</v>
      </c>
      <c r="J9" s="38">
        <f>COUNTIF('план '!E36, "Офлайн") + COUNTIF('план '!E38, "Офлайн") + COUNTIF('план '!E40, "Офлайн")</f>
        <v>2</v>
      </c>
      <c r="K9" s="36">
        <f>'план '!H38+'план '!H40</f>
        <v>40</v>
      </c>
      <c r="L9" s="38">
        <f>COUNTIF('план '!E36, "Онлайн") + COUNTIF('план '!E38, "Онлайн") + COUNTIF('план '!E40, "Онлайн")</f>
        <v>1</v>
      </c>
      <c r="M9" s="41">
        <f>'план '!H36</f>
        <v>50</v>
      </c>
      <c r="N9" s="39">
        <f t="shared" si="4"/>
        <v>3</v>
      </c>
      <c r="O9" s="40">
        <f t="shared" si="5"/>
        <v>90</v>
      </c>
    </row>
    <row r="10" spans="1:16" ht="40.5" x14ac:dyDescent="0.25">
      <c r="A10" s="31" t="s">
        <v>12</v>
      </c>
      <c r="B10" s="36">
        <f t="shared" si="0"/>
        <v>9</v>
      </c>
      <c r="C10" s="36">
        <f t="shared" si="1"/>
        <v>2302</v>
      </c>
      <c r="D10" s="36">
        <f>COUNTIF('план '!E43, "Офлайн") + COUNTIF('план '!E45:E49, "Офлайн") + COUNTIF('план '!E51, "Офлайн")</f>
        <v>2</v>
      </c>
      <c r="E10" s="36">
        <f>'план '!H49+'план '!H51</f>
        <v>172</v>
      </c>
      <c r="F10" s="36">
        <f>COUNTIF('план '!E43, "Онлайн") + COUNTIF('план '!E45:E49, "Онлайн") + COUNTIF('план '!E51, "Онлайн")</f>
        <v>5</v>
      </c>
      <c r="G10" s="36">
        <f>'план '!H43+'план '!H45+'план '!H46+'план '!H47+'план '!H48</f>
        <v>2050</v>
      </c>
      <c r="H10" s="37">
        <f t="shared" si="2"/>
        <v>7</v>
      </c>
      <c r="I10" s="37">
        <f>E10+G10</f>
        <v>2222</v>
      </c>
      <c r="J10" s="36">
        <f>COUNTIF('план '!E44, "Офлайн") + COUNTIF('план '!E50, "Офлайн")</f>
        <v>1</v>
      </c>
      <c r="K10" s="36">
        <v>30</v>
      </c>
      <c r="L10" s="36">
        <f>COUNTIF('план '!E44, "Онлайн") + COUNTIF('план '!E50, "Онлайн")</f>
        <v>1</v>
      </c>
      <c r="M10" s="36">
        <f>'план '!H36</f>
        <v>50</v>
      </c>
      <c r="N10" s="37">
        <f t="shared" si="4"/>
        <v>2</v>
      </c>
      <c r="O10" s="40">
        <f t="shared" si="5"/>
        <v>80</v>
      </c>
    </row>
    <row r="11" spans="1:16" ht="33" customHeight="1" x14ac:dyDescent="0.25">
      <c r="A11" s="31" t="s">
        <v>14</v>
      </c>
      <c r="B11" s="36">
        <f t="shared" si="0"/>
        <v>13</v>
      </c>
      <c r="C11" s="36">
        <f t="shared" si="1"/>
        <v>269</v>
      </c>
      <c r="D11" s="36">
        <f>COUNTIF('план '!E52:E57, "Офлайн") +COUNTIF('план '!E59:E64, "Офлайн")</f>
        <v>11</v>
      </c>
      <c r="E11" s="36">
        <f>'план '!H53+'план '!H54+'план '!H55+'план '!H56+'план '!H57+'план '!H59+'план '!H60+'план '!H61+'план '!H62</f>
        <v>189</v>
      </c>
      <c r="F11" s="36">
        <f>COUNTIF('план '!E52:E57, "Онлайн") +COUNTIF('план '!E59:E64, "Онлайн")</f>
        <v>1</v>
      </c>
      <c r="G11" s="36">
        <f>'план '!H52</f>
        <v>30</v>
      </c>
      <c r="H11" s="37">
        <f t="shared" si="2"/>
        <v>12</v>
      </c>
      <c r="I11" s="37">
        <f t="shared" si="3"/>
        <v>219</v>
      </c>
      <c r="J11" s="38">
        <f>COUNTIF('план '!E58, "Офлайн")</f>
        <v>0</v>
      </c>
      <c r="K11" s="36">
        <v>0</v>
      </c>
      <c r="L11" s="38">
        <f>COUNTIF('план '!E58, "Онлайн")</f>
        <v>1</v>
      </c>
      <c r="M11" s="36">
        <f>'план '!H58</f>
        <v>50</v>
      </c>
      <c r="N11" s="39">
        <f t="shared" si="4"/>
        <v>1</v>
      </c>
      <c r="O11" s="40">
        <f t="shared" si="5"/>
        <v>50</v>
      </c>
    </row>
    <row r="12" spans="1:16" ht="40.5" x14ac:dyDescent="0.25">
      <c r="A12" s="31" t="s">
        <v>15</v>
      </c>
      <c r="B12" s="36">
        <f t="shared" si="0"/>
        <v>18</v>
      </c>
      <c r="C12" s="36">
        <f t="shared" si="1"/>
        <v>769</v>
      </c>
      <c r="D12" s="36">
        <f>COUNTIF('план '!E65:E67, "Офлайн") + COUNTIF('план '!E69:E72, "Офлайн") + COUNTIF('план '!E77, "Офлайн") + COUNTIF('план '!E79, "Офлайн")+COUNTIF('план '!E81, "Офлайн")</f>
        <v>9</v>
      </c>
      <c r="E12" s="36">
        <f>'план '!H65+'план '!H66+'план '!H67+'план '!H69+'план '!H71+'план '!H72+'план '!H77+'план '!H79+'план '!H81</f>
        <v>588</v>
      </c>
      <c r="F12" s="36">
        <f>COUNTIF('план '!E65:E67, "Онлайн") + COUNTIF('план '!E69:E72, "Онлайн") + COUNTIF('план '!E77, "Онлайн") + COUNTIF('план '!E79, "Онлайн")+COUNTIF('план '!E81, "Онлайн")</f>
        <v>1</v>
      </c>
      <c r="G12" s="36">
        <f>'план '!H70</f>
        <v>20</v>
      </c>
      <c r="H12" s="37">
        <f t="shared" si="2"/>
        <v>10</v>
      </c>
      <c r="I12" s="37">
        <f t="shared" si="3"/>
        <v>608</v>
      </c>
      <c r="J12" s="38">
        <f>COUNTIF('план '!E68, "Офлайн") +COUNTIF('план '!E73, "Офлайн") +COUNTIF('план '!E75, "Офлайн") +COUNTIF('план '!E76, "Офлайн") +COUNTIF('план '!E82, "Офлайн") + COUNTIF('план '!E74, "Офлайн") + COUNTIF('план '!E78, "Офлайн") + COUNTIF('план '!E80, "Офлайн")</f>
        <v>6</v>
      </c>
      <c r="K12" s="36">
        <f>'план '!H68+'план '!H74+'план '!H75+'план '!H76+'план '!H80+'план '!H82</f>
        <v>91</v>
      </c>
      <c r="L12" s="36">
        <f>COUNTIF('план '!E68, "Онлайн") +COUNTIF('план '!E73, "Онлайн") +COUNTIF('план '!E75, "Онлайн") +COUNTIF('план '!E76, "Онлайн") +COUNTIF('план '!E82, "Онлайн") + COUNTIF('план '!E74, "Онлайн") + COUNTIF('план '!E78, "Онлайн") + COUNTIF('план '!E80, "Онлайн")</f>
        <v>2</v>
      </c>
      <c r="M12" s="41">
        <f>'план '!H73+'план '!H78</f>
        <v>70</v>
      </c>
      <c r="N12" s="39">
        <f t="shared" si="4"/>
        <v>8</v>
      </c>
      <c r="O12" s="40">
        <f t="shared" si="5"/>
        <v>161</v>
      </c>
    </row>
    <row r="13" spans="1:16" ht="46.5" customHeight="1" x14ac:dyDescent="0.25">
      <c r="A13" s="31" t="s">
        <v>16</v>
      </c>
      <c r="B13" s="36">
        <f t="shared" si="0"/>
        <v>9</v>
      </c>
      <c r="C13" s="36">
        <f t="shared" si="1"/>
        <v>255</v>
      </c>
      <c r="D13" s="36">
        <f>COUNTIF('план '!E83:E84, "Офлайн") + COUNTIF('план '!E86:E87, "Офлайн") + COUNTIF('план '!E89:E91, "Офлайн")</f>
        <v>6</v>
      </c>
      <c r="E13" s="36">
        <f>'план '!H83+'план '!H84+'план '!H86+'план '!H87+'план '!H90+'план '!H91</f>
        <v>155</v>
      </c>
      <c r="F13" s="36">
        <f>COUNTIF('план '!E83:E84, "Онлайн") + COUNTIF('план '!E86:E87, "Онлайн") + COUNTIF('план '!E89:E91, "Онлайн")</f>
        <v>1</v>
      </c>
      <c r="G13" s="36">
        <f>'план '!H89</f>
        <v>20</v>
      </c>
      <c r="H13" s="37">
        <f t="shared" si="2"/>
        <v>7</v>
      </c>
      <c r="I13" s="37">
        <f t="shared" si="3"/>
        <v>175</v>
      </c>
      <c r="J13" s="38">
        <f>COUNTIF('план '!E85, "Офлайн") + COUNTIF('план '!E88, "Офлайн")</f>
        <v>1</v>
      </c>
      <c r="K13" s="36">
        <f>'план '!H85</f>
        <v>30</v>
      </c>
      <c r="L13" s="36">
        <f>COUNTIF('план '!E85, "Онлайн") + COUNTIF('план '!E88, "Онлайн")</f>
        <v>1</v>
      </c>
      <c r="M13" s="41">
        <f>'план '!H88</f>
        <v>50</v>
      </c>
      <c r="N13" s="39">
        <f t="shared" si="4"/>
        <v>2</v>
      </c>
      <c r="O13" s="40">
        <f t="shared" si="5"/>
        <v>80</v>
      </c>
    </row>
    <row r="14" spans="1:16" ht="45.75" customHeight="1" x14ac:dyDescent="0.25">
      <c r="A14" s="31" t="s">
        <v>8</v>
      </c>
      <c r="B14" s="36">
        <f t="shared" si="0"/>
        <v>5</v>
      </c>
      <c r="C14" s="36">
        <f t="shared" si="1"/>
        <v>440</v>
      </c>
      <c r="D14" s="36">
        <f>COUNTIF('план '!E92:E94, "Офлайн")</f>
        <v>2</v>
      </c>
      <c r="E14" s="36">
        <f>'план '!H92+'план '!H93</f>
        <v>330</v>
      </c>
      <c r="F14" s="36">
        <f>COUNTIF('план '!E92:E94, "Онлайн")</f>
        <v>1</v>
      </c>
      <c r="G14" s="36">
        <f>'план '!H94</f>
        <v>10</v>
      </c>
      <c r="H14" s="37">
        <f t="shared" si="2"/>
        <v>3</v>
      </c>
      <c r="I14" s="37">
        <f t="shared" si="3"/>
        <v>340</v>
      </c>
      <c r="J14" s="38">
        <f>COUNTIF('план '!E95, "Офлайн") + COUNTIF('план '!E96, "Офлайн")</f>
        <v>1</v>
      </c>
      <c r="K14" s="36">
        <f>'план '!H96</f>
        <v>50</v>
      </c>
      <c r="L14" s="36">
        <f>COUNTIF('план '!E95, "Онлайн") + COUNTIF('план '!E96, "Онлайн")</f>
        <v>1</v>
      </c>
      <c r="M14" s="36">
        <f>'план '!H95</f>
        <v>50</v>
      </c>
      <c r="N14" s="39">
        <f t="shared" si="4"/>
        <v>2</v>
      </c>
      <c r="O14" s="40">
        <f t="shared" si="5"/>
        <v>100</v>
      </c>
    </row>
    <row r="15" spans="1:16" ht="39.6" customHeight="1" thickBot="1" x14ac:dyDescent="0.3">
      <c r="A15" s="21" t="s">
        <v>21</v>
      </c>
      <c r="B15" s="42">
        <f t="shared" ref="B15:I15" si="6">SUM(B7:B14)</f>
        <v>94</v>
      </c>
      <c r="C15" s="42">
        <f t="shared" si="6"/>
        <v>5380</v>
      </c>
      <c r="D15" s="43">
        <f t="shared" si="6"/>
        <v>55</v>
      </c>
      <c r="E15" s="43">
        <f t="shared" si="6"/>
        <v>2079</v>
      </c>
      <c r="F15" s="43">
        <f t="shared" si="6"/>
        <v>19</v>
      </c>
      <c r="G15" s="43">
        <f t="shared" si="6"/>
        <v>2640</v>
      </c>
      <c r="H15" s="42">
        <f t="shared" si="6"/>
        <v>74</v>
      </c>
      <c r="I15" s="42">
        <f t="shared" si="6"/>
        <v>4719</v>
      </c>
      <c r="J15" s="43">
        <f>SUM(J7:J14)</f>
        <v>11</v>
      </c>
      <c r="K15" s="42">
        <f t="shared" ref="K15:N15" si="7">SUM(K7:K14)</f>
        <v>241</v>
      </c>
      <c r="L15" s="42">
        <f t="shared" si="7"/>
        <v>9</v>
      </c>
      <c r="M15" s="42">
        <f t="shared" si="7"/>
        <v>420</v>
      </c>
      <c r="N15" s="43">
        <f t="shared" si="7"/>
        <v>20</v>
      </c>
      <c r="O15" s="42">
        <f>SUM(O7:O14)</f>
        <v>661</v>
      </c>
    </row>
    <row r="16" spans="1:16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22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22" ht="18.75" x14ac:dyDescent="0.3">
      <c r="B18" s="30"/>
    </row>
    <row r="19" spans="1:22" x14ac:dyDescent="0.25">
      <c r="V19" s="17"/>
    </row>
  </sheetData>
  <mergeCells count="11">
    <mergeCell ref="A3:A6"/>
    <mergeCell ref="A1:O2"/>
    <mergeCell ref="D3:O3"/>
    <mergeCell ref="H4:H6"/>
    <mergeCell ref="I4:I6"/>
    <mergeCell ref="O4:O6"/>
    <mergeCell ref="N4:N6"/>
    <mergeCell ref="D4:G5"/>
    <mergeCell ref="J4:M5"/>
    <mergeCell ref="B3:B6"/>
    <mergeCell ref="C3:C6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 </vt:lpstr>
      <vt:lpstr>стат</vt:lpstr>
      <vt:lpstr>'план '!Область_печати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2021-04-15T13:11:34Z</dcterms:modified>
</cp:coreProperties>
</file>